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26"/>
  <workbookPr/>
  <mc:AlternateContent xmlns:mc="http://schemas.openxmlformats.org/markup-compatibility/2006">
    <mc:Choice Requires="x15">
      <x15ac:absPath xmlns:x15ac="http://schemas.microsoft.com/office/spreadsheetml/2010/11/ac" url="N:\Projects\Water Quality\Erie P Market\K&amp;A\Quantification\"/>
    </mc:Choice>
  </mc:AlternateContent>
  <bookViews>
    <workbookView xWindow="0" yWindow="0" windowWidth="20490" windowHeight="6930" firstSheet="1" activeTab="1"/>
  </bookViews>
  <sheets>
    <sheet name="READ ME" sheetId="7" r:id="rId1"/>
    <sheet name="1. Site Info &amp; BMP(s) Selected" sheetId="2" r:id="rId2"/>
    <sheet name="2. Hydrologic Soil Group and CN" sheetId="5" r:id="rId3"/>
    <sheet name="3. Dissolved Phosphorus Load" sheetId="4" r:id="rId4"/>
    <sheet name="4. Rainfall Data" sheetId="1" r:id="rId5"/>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6" i="2" l="1"/>
  <c r="J13" i="4"/>
  <c r="V65" i="1"/>
  <c r="V52" i="1"/>
  <c r="J84" i="2"/>
  <c r="D128" i="1" s="1"/>
  <c r="E128" i="1" s="1"/>
  <c r="J82" i="2"/>
  <c r="D126" i="1" s="1"/>
  <c r="E126" i="1" s="1"/>
  <c r="B28" i="2"/>
  <c r="B67" i="2"/>
  <c r="J83" i="2"/>
  <c r="D127" i="1" s="1"/>
  <c r="E127" i="1" s="1"/>
  <c r="B27" i="2"/>
  <c r="B67" i="1"/>
  <c r="B66" i="2"/>
  <c r="B65" i="2"/>
  <c r="G79" i="2"/>
  <c r="D130" i="1" l="1"/>
  <c r="E130" i="1"/>
  <c r="V73" i="1" l="1"/>
  <c r="E21" i="4"/>
  <c r="K37" i="2" l="1"/>
  <c r="L37" i="2" s="1"/>
  <c r="K38" i="2"/>
  <c r="L38" i="2" s="1"/>
  <c r="K39" i="2"/>
  <c r="L39" i="2" s="1"/>
  <c r="K40" i="2"/>
  <c r="L40" i="2" s="1"/>
  <c r="K41" i="2"/>
  <c r="L41" i="2" s="1"/>
  <c r="K42" i="2"/>
  <c r="L42" i="2" s="1"/>
  <c r="K43" i="2"/>
  <c r="L43" i="2" s="1"/>
  <c r="K36" i="2"/>
  <c r="C43" i="2"/>
  <c r="C42" i="2"/>
  <c r="C41" i="2"/>
  <c r="C40" i="2"/>
  <c r="C39" i="2"/>
  <c r="C38" i="2"/>
  <c r="B26" i="2"/>
  <c r="L36" i="2" l="1"/>
  <c r="K44" i="2"/>
  <c r="G80" i="2" s="1"/>
  <c r="I48" i="2" l="1"/>
  <c r="J48" i="2" s="1"/>
  <c r="L44" i="2"/>
  <c r="C49" i="2" l="1"/>
  <c r="BW11" i="1" l="1"/>
  <c r="BW12" i="1"/>
  <c r="BW13" i="1"/>
  <c r="BW14" i="1"/>
  <c r="BW15" i="1"/>
  <c r="BW16" i="1"/>
  <c r="BW17" i="1"/>
  <c r="BW18" i="1"/>
  <c r="BW19" i="1"/>
  <c r="BW20" i="1"/>
  <c r="BW21" i="1"/>
  <c r="BW22" i="1"/>
  <c r="BW23" i="1"/>
  <c r="BW24" i="1"/>
  <c r="BW25" i="1"/>
  <c r="BW26" i="1"/>
  <c r="BW27" i="1"/>
  <c r="BW28" i="1"/>
  <c r="BW29" i="1"/>
  <c r="BW30" i="1"/>
  <c r="K86" i="1" l="1"/>
  <c r="K69" i="1"/>
  <c r="K79" i="1"/>
  <c r="K78" i="1"/>
  <c r="K73" i="1"/>
  <c r="K81" i="1"/>
  <c r="K71" i="1"/>
  <c r="K88" i="1"/>
  <c r="K83" i="1"/>
  <c r="K89" i="1"/>
  <c r="K87" i="1"/>
  <c r="K93" i="1"/>
  <c r="K70" i="1"/>
  <c r="K90" i="1"/>
  <c r="K84" i="1"/>
  <c r="K80" i="1"/>
  <c r="K74" i="1"/>
  <c r="K64" i="1"/>
  <c r="K65" i="1"/>
  <c r="K58" i="1"/>
  <c r="K61" i="1"/>
  <c r="K63" i="1"/>
  <c r="K60" i="1"/>
  <c r="K57" i="1"/>
  <c r="K56" i="1"/>
  <c r="K67" i="1"/>
  <c r="K62" i="1"/>
  <c r="K66" i="1"/>
  <c r="K53" i="1"/>
  <c r="K54" i="1"/>
  <c r="K82" i="1"/>
  <c r="JO30" i="1"/>
  <c r="JM30" i="1"/>
  <c r="JO29" i="1"/>
  <c r="JM29" i="1"/>
  <c r="JO28" i="1"/>
  <c r="JM28" i="1"/>
  <c r="JO26" i="1"/>
  <c r="JM26" i="1"/>
  <c r="JO25" i="1"/>
  <c r="JM25" i="1"/>
  <c r="JO24" i="1"/>
  <c r="JM24" i="1"/>
  <c r="JO23" i="1"/>
  <c r="JM23" i="1"/>
  <c r="JO22" i="1"/>
  <c r="JM22" i="1"/>
  <c r="JO21" i="1"/>
  <c r="JM21" i="1"/>
  <c r="JO20" i="1"/>
  <c r="JM20" i="1"/>
  <c r="JO19" i="1"/>
  <c r="JM19" i="1"/>
  <c r="JO18" i="1"/>
  <c r="JM18" i="1"/>
  <c r="JO17" i="1"/>
  <c r="JM17" i="1"/>
  <c r="JO16" i="1"/>
  <c r="JM16" i="1"/>
  <c r="JO15" i="1"/>
  <c r="JM15" i="1"/>
  <c r="JO14" i="1"/>
  <c r="JM14" i="1"/>
  <c r="JO13" i="1"/>
  <c r="JM13" i="1"/>
  <c r="JO12" i="1"/>
  <c r="JM12" i="1"/>
  <c r="JO11" i="1"/>
  <c r="JP11" i="1" s="1"/>
  <c r="JM11" i="1"/>
  <c r="JN11" i="1" s="1"/>
  <c r="JI31" i="1"/>
  <c r="JG31" i="1"/>
  <c r="JI30" i="1"/>
  <c r="JG30" i="1"/>
  <c r="JI29" i="1"/>
  <c r="JG29" i="1"/>
  <c r="JI28" i="1"/>
  <c r="JG28" i="1"/>
  <c r="JI27" i="1"/>
  <c r="JG27" i="1"/>
  <c r="JI26" i="1"/>
  <c r="JG26" i="1"/>
  <c r="JI25" i="1"/>
  <c r="JG25" i="1"/>
  <c r="JI24" i="1"/>
  <c r="JG24" i="1"/>
  <c r="JI23" i="1"/>
  <c r="JG23" i="1"/>
  <c r="JI22" i="1"/>
  <c r="JG22" i="1"/>
  <c r="JI21" i="1"/>
  <c r="JG21" i="1"/>
  <c r="JI20" i="1"/>
  <c r="JG20" i="1"/>
  <c r="JI19" i="1"/>
  <c r="JG19" i="1"/>
  <c r="JI18" i="1"/>
  <c r="JG18" i="1"/>
  <c r="JI17" i="1"/>
  <c r="JG17" i="1"/>
  <c r="JI16" i="1"/>
  <c r="JG16" i="1"/>
  <c r="JI15" i="1"/>
  <c r="JG15" i="1"/>
  <c r="JI14" i="1"/>
  <c r="JG14" i="1"/>
  <c r="JI13" i="1"/>
  <c r="JG13" i="1"/>
  <c r="JI12" i="1"/>
  <c r="JG12" i="1"/>
  <c r="JI11" i="1"/>
  <c r="JJ11" i="1" s="1"/>
  <c r="JG11" i="1"/>
  <c r="JH11" i="1" s="1"/>
  <c r="JC31" i="1"/>
  <c r="JA31" i="1"/>
  <c r="JC30" i="1"/>
  <c r="JA30" i="1"/>
  <c r="JC29" i="1"/>
  <c r="JA29" i="1"/>
  <c r="JC28" i="1"/>
  <c r="JA28" i="1"/>
  <c r="JC27" i="1"/>
  <c r="JA27" i="1"/>
  <c r="JC26" i="1"/>
  <c r="JA26" i="1"/>
  <c r="JC25" i="1"/>
  <c r="JA25" i="1"/>
  <c r="JC24" i="1"/>
  <c r="JA24" i="1"/>
  <c r="JC23" i="1"/>
  <c r="JA23" i="1"/>
  <c r="JC22" i="1"/>
  <c r="JA22" i="1"/>
  <c r="JC21" i="1"/>
  <c r="JA21" i="1"/>
  <c r="JC20" i="1"/>
  <c r="JA20" i="1"/>
  <c r="JC19" i="1"/>
  <c r="JA19" i="1"/>
  <c r="JC18" i="1"/>
  <c r="JA18" i="1"/>
  <c r="JC17" i="1"/>
  <c r="JA17" i="1"/>
  <c r="JC16" i="1"/>
  <c r="JA16" i="1"/>
  <c r="JC15" i="1"/>
  <c r="JA15" i="1"/>
  <c r="JC14" i="1"/>
  <c r="JA14" i="1"/>
  <c r="JC13" i="1"/>
  <c r="JA13" i="1"/>
  <c r="JC12" i="1"/>
  <c r="JA12" i="1"/>
  <c r="JC11" i="1"/>
  <c r="JD11" i="1" s="1"/>
  <c r="JA11" i="1"/>
  <c r="JB11" i="1" s="1"/>
  <c r="IW31" i="1"/>
  <c r="IU31" i="1"/>
  <c r="IW30" i="1"/>
  <c r="IU30" i="1"/>
  <c r="IW29" i="1"/>
  <c r="IU29" i="1"/>
  <c r="IW28" i="1"/>
  <c r="IU28" i="1"/>
  <c r="IW27" i="1"/>
  <c r="IU27" i="1"/>
  <c r="IW26" i="1"/>
  <c r="IU26" i="1"/>
  <c r="IW25" i="1"/>
  <c r="IU25" i="1"/>
  <c r="IW24" i="1"/>
  <c r="IU24" i="1"/>
  <c r="IW23" i="1"/>
  <c r="IU23" i="1"/>
  <c r="IW22" i="1"/>
  <c r="IU22" i="1"/>
  <c r="IW21" i="1"/>
  <c r="IU21" i="1"/>
  <c r="IW20" i="1"/>
  <c r="IU20" i="1"/>
  <c r="IW19" i="1"/>
  <c r="IU19" i="1"/>
  <c r="IW18" i="1"/>
  <c r="IU18" i="1"/>
  <c r="IW17" i="1"/>
  <c r="IU17" i="1"/>
  <c r="IW16" i="1"/>
  <c r="IU16" i="1"/>
  <c r="IW15" i="1"/>
  <c r="IU15" i="1"/>
  <c r="IW14" i="1"/>
  <c r="IU14" i="1"/>
  <c r="IW13" i="1"/>
  <c r="IU13" i="1"/>
  <c r="IW12" i="1"/>
  <c r="IU12" i="1"/>
  <c r="IW11" i="1"/>
  <c r="IX11" i="1" s="1"/>
  <c r="IU11" i="1"/>
  <c r="IV11" i="1" s="1"/>
  <c r="IQ34" i="1"/>
  <c r="IO34" i="1"/>
  <c r="IQ30" i="1"/>
  <c r="IO30" i="1"/>
  <c r="IQ28" i="1"/>
  <c r="IO28" i="1"/>
  <c r="IQ27" i="1"/>
  <c r="IO27" i="1"/>
  <c r="IQ26" i="1"/>
  <c r="IO26" i="1"/>
  <c r="IQ25" i="1"/>
  <c r="IO25" i="1"/>
  <c r="IQ24" i="1"/>
  <c r="IO24" i="1"/>
  <c r="IQ23" i="1"/>
  <c r="IO23" i="1"/>
  <c r="IQ21" i="1"/>
  <c r="IO21" i="1"/>
  <c r="IQ20" i="1"/>
  <c r="IO20" i="1"/>
  <c r="IQ19" i="1"/>
  <c r="IO19" i="1"/>
  <c r="IQ18" i="1"/>
  <c r="IO18" i="1"/>
  <c r="IQ17" i="1"/>
  <c r="IO17" i="1"/>
  <c r="IQ16" i="1"/>
  <c r="IO16" i="1"/>
  <c r="IQ15" i="1"/>
  <c r="IO15" i="1"/>
  <c r="IQ14" i="1"/>
  <c r="IO14" i="1"/>
  <c r="IQ13" i="1"/>
  <c r="IO13" i="1"/>
  <c r="IQ12" i="1"/>
  <c r="IO12" i="1"/>
  <c r="IQ11" i="1"/>
  <c r="IR11" i="1" s="1"/>
  <c r="IO11" i="1"/>
  <c r="IP11" i="1" s="1"/>
  <c r="IK33" i="1"/>
  <c r="II33" i="1"/>
  <c r="IK32" i="1"/>
  <c r="II32" i="1"/>
  <c r="IK31" i="1"/>
  <c r="II31" i="1"/>
  <c r="IK29" i="1"/>
  <c r="II29" i="1"/>
  <c r="IK28" i="1"/>
  <c r="II28" i="1"/>
  <c r="IK27" i="1"/>
  <c r="II27" i="1"/>
  <c r="IK26" i="1"/>
  <c r="II26" i="1"/>
  <c r="IK25" i="1"/>
  <c r="II25" i="1"/>
  <c r="IK24" i="1"/>
  <c r="II24" i="1"/>
  <c r="IK23" i="1"/>
  <c r="II23" i="1"/>
  <c r="IK22" i="1"/>
  <c r="II22" i="1"/>
  <c r="IK21" i="1"/>
  <c r="II21" i="1"/>
  <c r="IK20" i="1"/>
  <c r="II20" i="1"/>
  <c r="IK19" i="1"/>
  <c r="II19" i="1"/>
  <c r="IK18" i="1"/>
  <c r="II18" i="1"/>
  <c r="IK17" i="1"/>
  <c r="II17" i="1"/>
  <c r="IK16" i="1"/>
  <c r="II16" i="1"/>
  <c r="IK15" i="1"/>
  <c r="II15" i="1"/>
  <c r="IK14" i="1"/>
  <c r="II14" i="1"/>
  <c r="IK13" i="1"/>
  <c r="II13" i="1"/>
  <c r="IK12" i="1"/>
  <c r="II12" i="1"/>
  <c r="IK11" i="1"/>
  <c r="IL11" i="1" s="1"/>
  <c r="II11" i="1"/>
  <c r="IJ11" i="1" s="1"/>
  <c r="IE30" i="1"/>
  <c r="IC30" i="1"/>
  <c r="IE29" i="1"/>
  <c r="IC29" i="1"/>
  <c r="IE28" i="1"/>
  <c r="IC28" i="1"/>
  <c r="IE26" i="1"/>
  <c r="IC26" i="1"/>
  <c r="IE25" i="1"/>
  <c r="IC25" i="1"/>
  <c r="IE24" i="1"/>
  <c r="IC24" i="1"/>
  <c r="IE23" i="1"/>
  <c r="IC23" i="1"/>
  <c r="IE22" i="1"/>
  <c r="IC22" i="1"/>
  <c r="IE21" i="1"/>
  <c r="IC21" i="1"/>
  <c r="IE20" i="1"/>
  <c r="IC20" i="1"/>
  <c r="IE19" i="1"/>
  <c r="IC19" i="1"/>
  <c r="IE18" i="1"/>
  <c r="IC18" i="1"/>
  <c r="IE17" i="1"/>
  <c r="IC17" i="1"/>
  <c r="IE16" i="1"/>
  <c r="IC16" i="1"/>
  <c r="IE15" i="1"/>
  <c r="IC15" i="1"/>
  <c r="IE14" i="1"/>
  <c r="IC14" i="1"/>
  <c r="IE13" i="1"/>
  <c r="IC13" i="1"/>
  <c r="IE12" i="1"/>
  <c r="IC12" i="1"/>
  <c r="IE11" i="1"/>
  <c r="IF11" i="1" s="1"/>
  <c r="IC11" i="1"/>
  <c r="ID11" i="1" s="1"/>
  <c r="HY34" i="1"/>
  <c r="HW34" i="1"/>
  <c r="HY32" i="1"/>
  <c r="HW32" i="1"/>
  <c r="HY29" i="1"/>
  <c r="HW29" i="1"/>
  <c r="HY27" i="1"/>
  <c r="HW27" i="1"/>
  <c r="HY26" i="1"/>
  <c r="HW26" i="1"/>
  <c r="HY25" i="1"/>
  <c r="HW25" i="1"/>
  <c r="HY24" i="1"/>
  <c r="HW24" i="1"/>
  <c r="HY23" i="1"/>
  <c r="HW23" i="1"/>
  <c r="HY22" i="1"/>
  <c r="HW22" i="1"/>
  <c r="HY21" i="1"/>
  <c r="HW21" i="1"/>
  <c r="HY20" i="1"/>
  <c r="HW20" i="1"/>
  <c r="HY19" i="1"/>
  <c r="HW19" i="1"/>
  <c r="HY18" i="1"/>
  <c r="HW18" i="1"/>
  <c r="HY17" i="1"/>
  <c r="HW17" i="1"/>
  <c r="HY16" i="1"/>
  <c r="HW16" i="1"/>
  <c r="HY15" i="1"/>
  <c r="HW15" i="1"/>
  <c r="HY14" i="1"/>
  <c r="HW14" i="1"/>
  <c r="HY13" i="1"/>
  <c r="HW13" i="1"/>
  <c r="HY12" i="1"/>
  <c r="HW12" i="1"/>
  <c r="HY11" i="1"/>
  <c r="HZ11" i="1" s="1"/>
  <c r="HW11" i="1"/>
  <c r="HX11" i="1" s="1"/>
  <c r="HS34" i="1"/>
  <c r="HQ34" i="1"/>
  <c r="HS33" i="1"/>
  <c r="HQ33" i="1"/>
  <c r="HS32" i="1"/>
  <c r="HQ32" i="1"/>
  <c r="HS29" i="1"/>
  <c r="HQ29" i="1"/>
  <c r="HS28" i="1"/>
  <c r="HQ28" i="1"/>
  <c r="HS27" i="1"/>
  <c r="HQ27" i="1"/>
  <c r="HS26" i="1"/>
  <c r="HQ26" i="1"/>
  <c r="HS25" i="1"/>
  <c r="HQ25" i="1"/>
  <c r="HS24" i="1"/>
  <c r="HQ24" i="1"/>
  <c r="HS23" i="1"/>
  <c r="HQ23" i="1"/>
  <c r="HS22" i="1"/>
  <c r="HQ22" i="1"/>
  <c r="HS21" i="1"/>
  <c r="HQ21" i="1"/>
  <c r="HS20" i="1"/>
  <c r="HQ20" i="1"/>
  <c r="HS19" i="1"/>
  <c r="HQ19" i="1"/>
  <c r="HS18" i="1"/>
  <c r="HQ18" i="1"/>
  <c r="HS17" i="1"/>
  <c r="HQ17" i="1"/>
  <c r="HS16" i="1"/>
  <c r="HQ16" i="1"/>
  <c r="HS15" i="1"/>
  <c r="HQ15" i="1"/>
  <c r="HS14" i="1"/>
  <c r="HQ14" i="1"/>
  <c r="HS13" i="1"/>
  <c r="HQ13" i="1"/>
  <c r="HS12" i="1"/>
  <c r="HQ12" i="1"/>
  <c r="HS11" i="1"/>
  <c r="HT11" i="1" s="1"/>
  <c r="HQ11" i="1"/>
  <c r="HR11" i="1" s="1"/>
  <c r="HM32" i="1"/>
  <c r="HK32" i="1"/>
  <c r="HM30" i="1"/>
  <c r="HK30" i="1"/>
  <c r="HM27" i="1"/>
  <c r="HK27" i="1"/>
  <c r="HM26" i="1"/>
  <c r="HK26" i="1"/>
  <c r="HM25" i="1"/>
  <c r="HK25" i="1"/>
  <c r="HM24" i="1"/>
  <c r="HK24" i="1"/>
  <c r="HM23" i="1"/>
  <c r="HK23" i="1"/>
  <c r="HM22" i="1"/>
  <c r="HK22" i="1"/>
  <c r="HM21" i="1"/>
  <c r="HK21" i="1"/>
  <c r="HM20" i="1"/>
  <c r="HK20" i="1"/>
  <c r="HM19" i="1"/>
  <c r="HK19" i="1"/>
  <c r="HM18" i="1"/>
  <c r="HK18" i="1"/>
  <c r="HM17" i="1"/>
  <c r="HK17" i="1"/>
  <c r="HM16" i="1"/>
  <c r="HK16" i="1"/>
  <c r="HM15" i="1"/>
  <c r="HK15" i="1"/>
  <c r="HM14" i="1"/>
  <c r="HK14" i="1"/>
  <c r="HM13" i="1"/>
  <c r="HK13" i="1"/>
  <c r="HM12" i="1"/>
  <c r="HK12" i="1"/>
  <c r="HM11" i="1"/>
  <c r="HN11" i="1" s="1"/>
  <c r="HK11" i="1"/>
  <c r="HL11" i="1" s="1"/>
  <c r="HG31" i="1"/>
  <c r="HE31" i="1"/>
  <c r="HG30" i="1"/>
  <c r="HE30" i="1"/>
  <c r="HG29" i="1"/>
  <c r="HE29" i="1"/>
  <c r="HG28" i="1"/>
  <c r="HE28" i="1"/>
  <c r="HG27" i="1"/>
  <c r="HE27" i="1"/>
  <c r="HG25" i="1"/>
  <c r="HE25" i="1"/>
  <c r="HG24" i="1"/>
  <c r="HE24" i="1"/>
  <c r="HG23" i="1"/>
  <c r="HE23" i="1"/>
  <c r="HG22" i="1"/>
  <c r="HE22" i="1"/>
  <c r="HG21" i="1"/>
  <c r="HE21" i="1"/>
  <c r="HG20" i="1"/>
  <c r="HE20" i="1"/>
  <c r="HG19" i="1"/>
  <c r="HE19" i="1"/>
  <c r="HG18" i="1"/>
  <c r="HE18" i="1"/>
  <c r="HG17" i="1"/>
  <c r="HE17" i="1"/>
  <c r="HG16" i="1"/>
  <c r="HE16" i="1"/>
  <c r="HG15" i="1"/>
  <c r="HE15" i="1"/>
  <c r="HG14" i="1"/>
  <c r="HE14" i="1"/>
  <c r="HG13" i="1"/>
  <c r="HE13" i="1"/>
  <c r="HG12" i="1"/>
  <c r="HE12" i="1"/>
  <c r="HG11" i="1"/>
  <c r="HH11" i="1" s="1"/>
  <c r="HE11" i="1"/>
  <c r="HF11" i="1" s="1"/>
  <c r="HA29" i="1"/>
  <c r="GY29" i="1"/>
  <c r="HA28" i="1"/>
  <c r="GY28" i="1"/>
  <c r="HA27" i="1"/>
  <c r="GY27" i="1"/>
  <c r="HA26" i="1"/>
  <c r="GY26" i="1"/>
  <c r="HA25" i="1"/>
  <c r="GY25" i="1"/>
  <c r="HA24" i="1"/>
  <c r="GY24" i="1"/>
  <c r="HA23" i="1"/>
  <c r="GY23" i="1"/>
  <c r="HA22" i="1"/>
  <c r="GY22" i="1"/>
  <c r="HA21" i="1"/>
  <c r="GY21" i="1"/>
  <c r="HA20" i="1"/>
  <c r="GY20" i="1"/>
  <c r="HA19" i="1"/>
  <c r="GY19" i="1"/>
  <c r="HA18" i="1"/>
  <c r="GY18" i="1"/>
  <c r="HA17" i="1"/>
  <c r="GY17" i="1"/>
  <c r="HA16" i="1"/>
  <c r="GY16" i="1"/>
  <c r="HA15" i="1"/>
  <c r="GY15" i="1"/>
  <c r="HA14" i="1"/>
  <c r="GY14" i="1"/>
  <c r="HA13" i="1"/>
  <c r="GY13" i="1"/>
  <c r="HA12" i="1"/>
  <c r="GY12" i="1"/>
  <c r="HA11" i="1"/>
  <c r="HB11" i="1" s="1"/>
  <c r="GY11" i="1"/>
  <c r="GZ11" i="1" s="1"/>
  <c r="GU32" i="1"/>
  <c r="GS32" i="1"/>
  <c r="GU30" i="1"/>
  <c r="GS30" i="1"/>
  <c r="GU27" i="1"/>
  <c r="GS27" i="1"/>
  <c r="GU26" i="1"/>
  <c r="GS26" i="1"/>
  <c r="GU25" i="1"/>
  <c r="GS25" i="1"/>
  <c r="GU24" i="1"/>
  <c r="GS24" i="1"/>
  <c r="GU23" i="1"/>
  <c r="GS23" i="1"/>
  <c r="GU22" i="1"/>
  <c r="GS22" i="1"/>
  <c r="GU21" i="1"/>
  <c r="GS21" i="1"/>
  <c r="GU20" i="1"/>
  <c r="GS20" i="1"/>
  <c r="GU19" i="1"/>
  <c r="GS19" i="1"/>
  <c r="GU18" i="1"/>
  <c r="GS18" i="1"/>
  <c r="GU17" i="1"/>
  <c r="GS17" i="1"/>
  <c r="GU16" i="1"/>
  <c r="GS16" i="1"/>
  <c r="GU15" i="1"/>
  <c r="GS15" i="1"/>
  <c r="GU14" i="1"/>
  <c r="GS14" i="1"/>
  <c r="GU13" i="1"/>
  <c r="GS13" i="1"/>
  <c r="GU12" i="1"/>
  <c r="GS12" i="1"/>
  <c r="GU11" i="1"/>
  <c r="GV11" i="1" s="1"/>
  <c r="GS11" i="1"/>
  <c r="GT11" i="1" s="1"/>
  <c r="GO32" i="1"/>
  <c r="GM32" i="1"/>
  <c r="GO30" i="1"/>
  <c r="GM30" i="1"/>
  <c r="GO27" i="1"/>
  <c r="GM27" i="1"/>
  <c r="GO26" i="1"/>
  <c r="GM26" i="1"/>
  <c r="GO25" i="1"/>
  <c r="GM25" i="1"/>
  <c r="GO24" i="1"/>
  <c r="GM24" i="1"/>
  <c r="GO23" i="1"/>
  <c r="GM23" i="1"/>
  <c r="GO22" i="1"/>
  <c r="GM22" i="1"/>
  <c r="GO21" i="1"/>
  <c r="GM21" i="1"/>
  <c r="GO20" i="1"/>
  <c r="GM20" i="1"/>
  <c r="GO19" i="1"/>
  <c r="GM19" i="1"/>
  <c r="GO18" i="1"/>
  <c r="GM18" i="1"/>
  <c r="GO17" i="1"/>
  <c r="GM17" i="1"/>
  <c r="GO16" i="1"/>
  <c r="GM16" i="1"/>
  <c r="GO15" i="1"/>
  <c r="GM15" i="1"/>
  <c r="GO14" i="1"/>
  <c r="GM14" i="1"/>
  <c r="GO13" i="1"/>
  <c r="GM13" i="1"/>
  <c r="GO12" i="1"/>
  <c r="GM12" i="1"/>
  <c r="GO11" i="1"/>
  <c r="GP11" i="1" s="1"/>
  <c r="GM11" i="1"/>
  <c r="GN11" i="1" s="1"/>
  <c r="GI33" i="1"/>
  <c r="GG33" i="1"/>
  <c r="GI31" i="1"/>
  <c r="GG31" i="1"/>
  <c r="GI29" i="1"/>
  <c r="GG29" i="1"/>
  <c r="GI27" i="1"/>
  <c r="GG27" i="1"/>
  <c r="GI26" i="1"/>
  <c r="GG26" i="1"/>
  <c r="GI25" i="1"/>
  <c r="GG25" i="1"/>
  <c r="GI24" i="1"/>
  <c r="GG24" i="1"/>
  <c r="GI23" i="1"/>
  <c r="GG23" i="1"/>
  <c r="GI22" i="1"/>
  <c r="GG22" i="1"/>
  <c r="GI21" i="1"/>
  <c r="GG21" i="1"/>
  <c r="GI20" i="1"/>
  <c r="GG20" i="1"/>
  <c r="GI19" i="1"/>
  <c r="GG19" i="1"/>
  <c r="GI18" i="1"/>
  <c r="GG18" i="1"/>
  <c r="GI17" i="1"/>
  <c r="GG17" i="1"/>
  <c r="GI16" i="1"/>
  <c r="GG16" i="1"/>
  <c r="GI15" i="1"/>
  <c r="GG15" i="1"/>
  <c r="GI14" i="1"/>
  <c r="GG14" i="1"/>
  <c r="GI13" i="1"/>
  <c r="GG13" i="1"/>
  <c r="GI12" i="1"/>
  <c r="GG12" i="1"/>
  <c r="GI11" i="1"/>
  <c r="GJ11" i="1" s="1"/>
  <c r="GG11" i="1"/>
  <c r="GH11" i="1" s="1"/>
  <c r="GC30" i="1"/>
  <c r="GA30" i="1"/>
  <c r="GC29" i="1"/>
  <c r="GA29" i="1"/>
  <c r="GC27" i="1"/>
  <c r="GA27" i="1"/>
  <c r="GC26" i="1"/>
  <c r="GA26" i="1"/>
  <c r="GC25" i="1"/>
  <c r="GA25" i="1"/>
  <c r="GC24" i="1"/>
  <c r="GA24" i="1"/>
  <c r="GC23" i="1"/>
  <c r="GA23" i="1"/>
  <c r="GC22" i="1"/>
  <c r="GA22" i="1"/>
  <c r="GC21" i="1"/>
  <c r="GA21" i="1"/>
  <c r="GC20" i="1"/>
  <c r="GA20" i="1"/>
  <c r="GC19" i="1"/>
  <c r="GA19" i="1"/>
  <c r="GC18" i="1"/>
  <c r="GA18" i="1"/>
  <c r="GC17" i="1"/>
  <c r="GA17" i="1"/>
  <c r="GC16" i="1"/>
  <c r="GA16" i="1"/>
  <c r="GC15" i="1"/>
  <c r="GA15" i="1"/>
  <c r="GC14" i="1"/>
  <c r="GA14" i="1"/>
  <c r="GC13" i="1"/>
  <c r="GA13" i="1"/>
  <c r="GC12" i="1"/>
  <c r="GA12" i="1"/>
  <c r="GC11" i="1"/>
  <c r="GD11" i="1" s="1"/>
  <c r="GA11" i="1"/>
  <c r="GB11" i="1" s="1"/>
  <c r="FW33" i="1"/>
  <c r="FU33" i="1"/>
  <c r="FW30" i="1"/>
  <c r="FU30" i="1"/>
  <c r="FW29" i="1"/>
  <c r="FU29" i="1"/>
  <c r="FW27" i="1"/>
  <c r="FU27" i="1"/>
  <c r="FW26" i="1"/>
  <c r="FU26" i="1"/>
  <c r="FW25" i="1"/>
  <c r="FU25" i="1"/>
  <c r="FW24" i="1"/>
  <c r="FU24" i="1"/>
  <c r="FW23" i="1"/>
  <c r="FU23" i="1"/>
  <c r="FW22" i="1"/>
  <c r="FU22" i="1"/>
  <c r="FW21" i="1"/>
  <c r="FU21" i="1"/>
  <c r="FW20" i="1"/>
  <c r="FU20" i="1"/>
  <c r="FW19" i="1"/>
  <c r="FU19" i="1"/>
  <c r="FW18" i="1"/>
  <c r="FU18" i="1"/>
  <c r="FW17" i="1"/>
  <c r="FU17" i="1"/>
  <c r="FW16" i="1"/>
  <c r="FU16" i="1"/>
  <c r="FW15" i="1"/>
  <c r="FU15" i="1"/>
  <c r="FW14" i="1"/>
  <c r="FU14" i="1"/>
  <c r="FW13" i="1"/>
  <c r="FU13" i="1"/>
  <c r="FW12" i="1"/>
  <c r="FU12" i="1"/>
  <c r="FW11" i="1"/>
  <c r="FX11" i="1" s="1"/>
  <c r="FU11" i="1"/>
  <c r="FV11" i="1" s="1"/>
  <c r="FQ32" i="1"/>
  <c r="FO32" i="1"/>
  <c r="FQ31" i="1"/>
  <c r="FO31" i="1"/>
  <c r="FQ30" i="1"/>
  <c r="FO30" i="1"/>
  <c r="FQ29" i="1"/>
  <c r="FO29" i="1"/>
  <c r="FQ28" i="1"/>
  <c r="FO28" i="1"/>
  <c r="FQ26" i="1"/>
  <c r="FO26" i="1"/>
  <c r="FQ25" i="1"/>
  <c r="FO25" i="1"/>
  <c r="FQ24" i="1"/>
  <c r="FO24" i="1"/>
  <c r="FQ23" i="1"/>
  <c r="FO23" i="1"/>
  <c r="FQ22" i="1"/>
  <c r="FO22" i="1"/>
  <c r="FQ21" i="1"/>
  <c r="FO21" i="1"/>
  <c r="FQ20" i="1"/>
  <c r="FO20" i="1"/>
  <c r="FQ19" i="1"/>
  <c r="FO19" i="1"/>
  <c r="FQ18" i="1"/>
  <c r="FO18" i="1"/>
  <c r="FQ17" i="1"/>
  <c r="FO17" i="1"/>
  <c r="FQ16" i="1"/>
  <c r="FO16" i="1"/>
  <c r="FQ15" i="1"/>
  <c r="FO15" i="1"/>
  <c r="FQ14" i="1"/>
  <c r="FO14" i="1"/>
  <c r="FQ13" i="1"/>
  <c r="FO13" i="1"/>
  <c r="FQ12" i="1"/>
  <c r="FO12" i="1"/>
  <c r="FQ11" i="1"/>
  <c r="FR11" i="1" s="1"/>
  <c r="FO11" i="1"/>
  <c r="FP11" i="1" s="1"/>
  <c r="FK32" i="1"/>
  <c r="FI32" i="1"/>
  <c r="FK31" i="1"/>
  <c r="FI31" i="1"/>
  <c r="FK30" i="1"/>
  <c r="FI30" i="1"/>
  <c r="FK29" i="1"/>
  <c r="FI29" i="1"/>
  <c r="FK28" i="1"/>
  <c r="FI28" i="1"/>
  <c r="FK26" i="1"/>
  <c r="FI26" i="1"/>
  <c r="FK25" i="1"/>
  <c r="FI25" i="1"/>
  <c r="FK24" i="1"/>
  <c r="FI24" i="1"/>
  <c r="FK23" i="1"/>
  <c r="FI23" i="1"/>
  <c r="FK22" i="1"/>
  <c r="FI22" i="1"/>
  <c r="FK21" i="1"/>
  <c r="FI21" i="1"/>
  <c r="FK20" i="1"/>
  <c r="FI20" i="1"/>
  <c r="FK19" i="1"/>
  <c r="FI19" i="1"/>
  <c r="FK18" i="1"/>
  <c r="FI18" i="1"/>
  <c r="FK17" i="1"/>
  <c r="FI17" i="1"/>
  <c r="FK16" i="1"/>
  <c r="FI16" i="1"/>
  <c r="FK15" i="1"/>
  <c r="FI15" i="1"/>
  <c r="FK14" i="1"/>
  <c r="FI14" i="1"/>
  <c r="FK13" i="1"/>
  <c r="FI13" i="1"/>
  <c r="FK12" i="1"/>
  <c r="FI12" i="1"/>
  <c r="FK11" i="1"/>
  <c r="FL11" i="1" s="1"/>
  <c r="FI11" i="1"/>
  <c r="FJ11" i="1" s="1"/>
  <c r="FE32" i="1"/>
  <c r="FC32" i="1"/>
  <c r="FE31" i="1"/>
  <c r="FC31" i="1"/>
  <c r="FE30" i="1"/>
  <c r="FC30" i="1"/>
  <c r="FE29" i="1"/>
  <c r="FC29" i="1"/>
  <c r="FE28" i="1"/>
  <c r="FC28" i="1"/>
  <c r="FE27" i="1"/>
  <c r="FC27" i="1"/>
  <c r="FE26" i="1"/>
  <c r="FC26" i="1"/>
  <c r="FE25" i="1"/>
  <c r="FC25" i="1"/>
  <c r="FE24" i="1"/>
  <c r="FC24" i="1"/>
  <c r="FE23" i="1"/>
  <c r="FC23" i="1"/>
  <c r="FE22" i="1"/>
  <c r="FC22" i="1"/>
  <c r="FE21" i="1"/>
  <c r="FC21" i="1"/>
  <c r="FE20" i="1"/>
  <c r="FC20" i="1"/>
  <c r="FE19" i="1"/>
  <c r="FC19" i="1"/>
  <c r="FE18" i="1"/>
  <c r="FC18" i="1"/>
  <c r="FE17" i="1"/>
  <c r="FC17" i="1"/>
  <c r="FE16" i="1"/>
  <c r="FC16" i="1"/>
  <c r="FE15" i="1"/>
  <c r="FC15" i="1"/>
  <c r="FE14" i="1"/>
  <c r="FC14" i="1"/>
  <c r="FE13" i="1"/>
  <c r="FC13" i="1"/>
  <c r="FE12" i="1"/>
  <c r="FC12" i="1"/>
  <c r="FE11" i="1"/>
  <c r="FF11" i="1" s="1"/>
  <c r="FC11" i="1"/>
  <c r="FD11" i="1" s="1"/>
  <c r="EY34" i="1"/>
  <c r="EW34" i="1"/>
  <c r="EY29" i="1"/>
  <c r="EW29" i="1"/>
  <c r="EY28" i="1"/>
  <c r="EW28" i="1"/>
  <c r="EY26" i="1"/>
  <c r="EW26" i="1"/>
  <c r="EY25" i="1"/>
  <c r="EW25" i="1"/>
  <c r="EY24" i="1"/>
  <c r="EW24" i="1"/>
  <c r="EY23" i="1"/>
  <c r="EW23" i="1"/>
  <c r="EY22" i="1"/>
  <c r="EW22" i="1"/>
  <c r="EY21" i="1"/>
  <c r="EW21" i="1"/>
  <c r="EY20" i="1"/>
  <c r="EW20" i="1"/>
  <c r="EY19" i="1"/>
  <c r="EW19" i="1"/>
  <c r="EY18" i="1"/>
  <c r="EW18" i="1"/>
  <c r="EY17" i="1"/>
  <c r="EW17" i="1"/>
  <c r="EY16" i="1"/>
  <c r="EW16" i="1"/>
  <c r="EY15" i="1"/>
  <c r="EW15" i="1"/>
  <c r="EY14" i="1"/>
  <c r="EW14" i="1"/>
  <c r="EY13" i="1"/>
  <c r="EW13" i="1"/>
  <c r="EY12" i="1"/>
  <c r="EW12" i="1"/>
  <c r="EY11" i="1"/>
  <c r="EZ11" i="1" s="1"/>
  <c r="EW11" i="1"/>
  <c r="EX11" i="1" s="1"/>
  <c r="ES32" i="1"/>
  <c r="EQ32" i="1"/>
  <c r="ES31" i="1"/>
  <c r="EQ31" i="1"/>
  <c r="ES30" i="1"/>
  <c r="EQ30" i="1"/>
  <c r="ES29" i="1"/>
  <c r="EQ29" i="1"/>
  <c r="ES28" i="1"/>
  <c r="EQ28" i="1"/>
  <c r="ES27" i="1"/>
  <c r="EQ27" i="1"/>
  <c r="ES26" i="1"/>
  <c r="EQ26" i="1"/>
  <c r="ES24" i="1"/>
  <c r="EQ24" i="1"/>
  <c r="ES23" i="1"/>
  <c r="EQ23" i="1"/>
  <c r="ES22" i="1"/>
  <c r="EQ22" i="1"/>
  <c r="ES21" i="1"/>
  <c r="EQ21" i="1"/>
  <c r="ES20" i="1"/>
  <c r="EQ20" i="1"/>
  <c r="ES19" i="1"/>
  <c r="EQ19" i="1"/>
  <c r="ES18" i="1"/>
  <c r="EQ18" i="1"/>
  <c r="ES17" i="1"/>
  <c r="EQ17" i="1"/>
  <c r="ES16" i="1"/>
  <c r="EQ16" i="1"/>
  <c r="ES15" i="1"/>
  <c r="EQ15" i="1"/>
  <c r="ES14" i="1"/>
  <c r="EQ14" i="1"/>
  <c r="ES13" i="1"/>
  <c r="EQ13" i="1"/>
  <c r="ES12" i="1"/>
  <c r="EQ12" i="1"/>
  <c r="ES11" i="1"/>
  <c r="ET11" i="1" s="1"/>
  <c r="EQ11" i="1"/>
  <c r="ER11" i="1" s="1"/>
  <c r="EM32" i="1"/>
  <c r="EK32" i="1"/>
  <c r="EM31" i="1"/>
  <c r="EK31" i="1"/>
  <c r="EM30" i="1"/>
  <c r="EK30" i="1"/>
  <c r="EM29" i="1"/>
  <c r="EK29" i="1"/>
  <c r="EM28" i="1"/>
  <c r="EK28" i="1"/>
  <c r="EM27" i="1"/>
  <c r="EK27" i="1"/>
  <c r="EM26" i="1"/>
  <c r="EK26" i="1"/>
  <c r="EM24" i="1"/>
  <c r="EK24" i="1"/>
  <c r="EM23" i="1"/>
  <c r="EK23" i="1"/>
  <c r="EM22" i="1"/>
  <c r="EK22" i="1"/>
  <c r="EM21" i="1"/>
  <c r="EK21" i="1"/>
  <c r="EM20" i="1"/>
  <c r="EK20" i="1"/>
  <c r="EM19" i="1"/>
  <c r="EK19" i="1"/>
  <c r="EM18" i="1"/>
  <c r="EK18" i="1"/>
  <c r="EM17" i="1"/>
  <c r="EK17" i="1"/>
  <c r="EM16" i="1"/>
  <c r="EK16" i="1"/>
  <c r="EM15" i="1"/>
  <c r="EK15" i="1"/>
  <c r="EM14" i="1"/>
  <c r="EK14" i="1"/>
  <c r="EM13" i="1"/>
  <c r="EK13" i="1"/>
  <c r="EM12" i="1"/>
  <c r="EK12" i="1"/>
  <c r="EM11" i="1"/>
  <c r="EN11" i="1" s="1"/>
  <c r="EK11" i="1"/>
  <c r="EL11" i="1" s="1"/>
  <c r="EG30" i="1"/>
  <c r="EE30" i="1"/>
  <c r="EG29" i="1"/>
  <c r="EE29" i="1"/>
  <c r="EG28" i="1"/>
  <c r="EE28" i="1"/>
  <c r="EG26" i="1"/>
  <c r="EE26" i="1"/>
  <c r="EG25" i="1"/>
  <c r="EE25" i="1"/>
  <c r="EG24" i="1"/>
  <c r="EE24" i="1"/>
  <c r="EG23" i="1"/>
  <c r="EE23" i="1"/>
  <c r="EG22" i="1"/>
  <c r="EE22" i="1"/>
  <c r="EG21" i="1"/>
  <c r="EE21" i="1"/>
  <c r="EG20" i="1"/>
  <c r="EE20" i="1"/>
  <c r="EG19" i="1"/>
  <c r="EE19" i="1"/>
  <c r="EG18" i="1"/>
  <c r="EE18" i="1"/>
  <c r="EG17" i="1"/>
  <c r="EE17" i="1"/>
  <c r="EG16" i="1"/>
  <c r="EE16" i="1"/>
  <c r="EG15" i="1"/>
  <c r="EE15" i="1"/>
  <c r="EG14" i="1"/>
  <c r="EE14" i="1"/>
  <c r="EG13" i="1"/>
  <c r="EE13" i="1"/>
  <c r="EG12" i="1"/>
  <c r="EE12" i="1"/>
  <c r="EG11" i="1"/>
  <c r="EH11" i="1" s="1"/>
  <c r="EE11" i="1"/>
  <c r="EF11" i="1" s="1"/>
  <c r="EA30" i="1"/>
  <c r="DY30" i="1"/>
  <c r="EA29" i="1"/>
  <c r="DY29" i="1"/>
  <c r="EA28" i="1"/>
  <c r="DY28" i="1"/>
  <c r="EA26" i="1"/>
  <c r="DY26" i="1"/>
  <c r="EA25" i="1"/>
  <c r="DY25" i="1"/>
  <c r="EA24" i="1"/>
  <c r="DY24" i="1"/>
  <c r="EA23" i="1"/>
  <c r="DY23" i="1"/>
  <c r="EA22" i="1"/>
  <c r="DY22" i="1"/>
  <c r="EA21" i="1"/>
  <c r="DY21" i="1"/>
  <c r="EA20" i="1"/>
  <c r="DY20" i="1"/>
  <c r="EA19" i="1"/>
  <c r="DY19" i="1"/>
  <c r="EA18" i="1"/>
  <c r="DY18" i="1"/>
  <c r="EA17" i="1"/>
  <c r="DY17" i="1"/>
  <c r="EA16" i="1"/>
  <c r="DY16" i="1"/>
  <c r="EA15" i="1"/>
  <c r="DY15" i="1"/>
  <c r="EA14" i="1"/>
  <c r="DY14" i="1"/>
  <c r="EA13" i="1"/>
  <c r="DY13" i="1"/>
  <c r="EA12" i="1"/>
  <c r="DY12" i="1"/>
  <c r="EA11" i="1"/>
  <c r="EB11" i="1" s="1"/>
  <c r="DY11" i="1"/>
  <c r="DZ11" i="1" s="1"/>
  <c r="DU32" i="1"/>
  <c r="DS32" i="1"/>
  <c r="DU31" i="1"/>
  <c r="DS31" i="1"/>
  <c r="DU30" i="1"/>
  <c r="DS30" i="1"/>
  <c r="DU29" i="1"/>
  <c r="DS29" i="1"/>
  <c r="DU28" i="1"/>
  <c r="DS28" i="1"/>
  <c r="DU27" i="1"/>
  <c r="DS27" i="1"/>
  <c r="DU26" i="1"/>
  <c r="DS26" i="1"/>
  <c r="DU24" i="1"/>
  <c r="DS24" i="1"/>
  <c r="DU23" i="1"/>
  <c r="DS23" i="1"/>
  <c r="DU22" i="1"/>
  <c r="DS22" i="1"/>
  <c r="DU21" i="1"/>
  <c r="DS21" i="1"/>
  <c r="DU20" i="1"/>
  <c r="DS20" i="1"/>
  <c r="DU19" i="1"/>
  <c r="DS19" i="1"/>
  <c r="DU18" i="1"/>
  <c r="DS18" i="1"/>
  <c r="DU17" i="1"/>
  <c r="DS17" i="1"/>
  <c r="DU16" i="1"/>
  <c r="DS16" i="1"/>
  <c r="DU15" i="1"/>
  <c r="DS15" i="1"/>
  <c r="DU14" i="1"/>
  <c r="DS14" i="1"/>
  <c r="DU13" i="1"/>
  <c r="DS13" i="1"/>
  <c r="DU12" i="1"/>
  <c r="DS12" i="1"/>
  <c r="DU11" i="1"/>
  <c r="DV11" i="1" s="1"/>
  <c r="DS11" i="1"/>
  <c r="DT11" i="1" s="1"/>
  <c r="DO34" i="1"/>
  <c r="DM34" i="1"/>
  <c r="DO31" i="1"/>
  <c r="DM31" i="1"/>
  <c r="DO30" i="1"/>
  <c r="DM30" i="1"/>
  <c r="DO28" i="1"/>
  <c r="DM28" i="1"/>
  <c r="DO27" i="1"/>
  <c r="DM27" i="1"/>
  <c r="DO26" i="1"/>
  <c r="DM26" i="1"/>
  <c r="DO25" i="1"/>
  <c r="DM25" i="1"/>
  <c r="DO24" i="1"/>
  <c r="DM24" i="1"/>
  <c r="DO23" i="1"/>
  <c r="DM23" i="1"/>
  <c r="DO22" i="1"/>
  <c r="DM22" i="1"/>
  <c r="DO20" i="1"/>
  <c r="DM20" i="1"/>
  <c r="DO19" i="1"/>
  <c r="DM19" i="1"/>
  <c r="DO18" i="1"/>
  <c r="DM18" i="1"/>
  <c r="DO17" i="1"/>
  <c r="DM17" i="1"/>
  <c r="DO16" i="1"/>
  <c r="DM16" i="1"/>
  <c r="DO15" i="1"/>
  <c r="DM15" i="1"/>
  <c r="DO14" i="1"/>
  <c r="DM14" i="1"/>
  <c r="DO13" i="1"/>
  <c r="DM13" i="1"/>
  <c r="DO12" i="1"/>
  <c r="DM12" i="1"/>
  <c r="DO11" i="1"/>
  <c r="DP11" i="1" s="1"/>
  <c r="DM11" i="1"/>
  <c r="DN11" i="1" s="1"/>
  <c r="DI31" i="1"/>
  <c r="DG31" i="1"/>
  <c r="DI30" i="1"/>
  <c r="DG30" i="1"/>
  <c r="DI29" i="1"/>
  <c r="DG29" i="1"/>
  <c r="DI28" i="1"/>
  <c r="DG28" i="1"/>
  <c r="DI26" i="1"/>
  <c r="DG26" i="1"/>
  <c r="DI25" i="1"/>
  <c r="DG25" i="1"/>
  <c r="DI24" i="1"/>
  <c r="DG24" i="1"/>
  <c r="DI23" i="1"/>
  <c r="DG23" i="1"/>
  <c r="DI22" i="1"/>
  <c r="DG22" i="1"/>
  <c r="DI21" i="1"/>
  <c r="DG21" i="1"/>
  <c r="DI20" i="1"/>
  <c r="DG20" i="1"/>
  <c r="DI19" i="1"/>
  <c r="DG19" i="1"/>
  <c r="DI18" i="1"/>
  <c r="DG18" i="1"/>
  <c r="DI17" i="1"/>
  <c r="DG17" i="1"/>
  <c r="DI16" i="1"/>
  <c r="DG16" i="1"/>
  <c r="DI15" i="1"/>
  <c r="DG15" i="1"/>
  <c r="DI14" i="1"/>
  <c r="DG14" i="1"/>
  <c r="DI13" i="1"/>
  <c r="DG13" i="1"/>
  <c r="DI12" i="1"/>
  <c r="DG12" i="1"/>
  <c r="DI11" i="1"/>
  <c r="DJ11" i="1" s="1"/>
  <c r="DG11" i="1"/>
  <c r="DH11" i="1" s="1"/>
  <c r="DC30" i="1"/>
  <c r="DA30" i="1"/>
  <c r="DC29" i="1"/>
  <c r="DA29" i="1"/>
  <c r="DC28" i="1"/>
  <c r="DA28" i="1"/>
  <c r="DC26" i="1"/>
  <c r="DA26" i="1"/>
  <c r="DC25" i="1"/>
  <c r="DA25" i="1"/>
  <c r="DC24" i="1"/>
  <c r="DA24" i="1"/>
  <c r="DC23" i="1"/>
  <c r="DA23" i="1"/>
  <c r="DC22" i="1"/>
  <c r="DA22" i="1"/>
  <c r="DC21" i="1"/>
  <c r="DA21" i="1"/>
  <c r="DC20" i="1"/>
  <c r="DA20" i="1"/>
  <c r="DC19" i="1"/>
  <c r="DA19" i="1"/>
  <c r="DC18" i="1"/>
  <c r="DA18" i="1"/>
  <c r="DC17" i="1"/>
  <c r="DA17" i="1"/>
  <c r="DC16" i="1"/>
  <c r="DA16" i="1"/>
  <c r="DC15" i="1"/>
  <c r="DA15" i="1"/>
  <c r="DC14" i="1"/>
  <c r="DA14" i="1"/>
  <c r="DC13" i="1"/>
  <c r="DA13" i="1"/>
  <c r="DC12" i="1"/>
  <c r="DA12" i="1"/>
  <c r="DC11" i="1"/>
  <c r="DD11" i="1" s="1"/>
  <c r="DA11" i="1"/>
  <c r="DB11" i="1" s="1"/>
  <c r="CW32" i="1"/>
  <c r="CU32" i="1"/>
  <c r="CW31" i="1"/>
  <c r="CU31" i="1"/>
  <c r="CW30" i="1"/>
  <c r="CU30" i="1"/>
  <c r="CW28" i="1"/>
  <c r="CU28" i="1"/>
  <c r="CW27" i="1"/>
  <c r="CU27" i="1"/>
  <c r="CW26" i="1"/>
  <c r="CU26" i="1"/>
  <c r="CW24" i="1"/>
  <c r="CU24" i="1"/>
  <c r="CW23" i="1"/>
  <c r="CU23" i="1"/>
  <c r="CW22" i="1"/>
  <c r="CU22" i="1"/>
  <c r="CW21" i="1"/>
  <c r="CU21" i="1"/>
  <c r="CW20" i="1"/>
  <c r="CU20" i="1"/>
  <c r="CW19" i="1"/>
  <c r="CU19" i="1"/>
  <c r="CW18" i="1"/>
  <c r="CU18" i="1"/>
  <c r="CW17" i="1"/>
  <c r="CU17" i="1"/>
  <c r="CW16" i="1"/>
  <c r="CU16" i="1"/>
  <c r="CW15" i="1"/>
  <c r="CU15" i="1"/>
  <c r="CW14" i="1"/>
  <c r="CU14" i="1"/>
  <c r="CW13" i="1"/>
  <c r="CU13" i="1"/>
  <c r="CW12" i="1"/>
  <c r="CU12" i="1"/>
  <c r="CW11" i="1"/>
  <c r="CX11" i="1" s="1"/>
  <c r="CU11" i="1"/>
  <c r="CV11" i="1" s="1"/>
  <c r="CQ35" i="1"/>
  <c r="CO35" i="1"/>
  <c r="CQ31" i="1"/>
  <c r="CO31" i="1"/>
  <c r="CQ29" i="1"/>
  <c r="CO29" i="1"/>
  <c r="CQ28" i="1"/>
  <c r="CO28" i="1"/>
  <c r="CQ27" i="1"/>
  <c r="CO27" i="1"/>
  <c r="CQ26" i="1"/>
  <c r="CO26" i="1"/>
  <c r="CQ25" i="1"/>
  <c r="CO25" i="1"/>
  <c r="CQ24" i="1"/>
  <c r="CO24" i="1"/>
  <c r="CQ23" i="1"/>
  <c r="CO23" i="1"/>
  <c r="CQ22" i="1"/>
  <c r="CO22" i="1"/>
  <c r="CQ21" i="1"/>
  <c r="CO21" i="1"/>
  <c r="CQ20" i="1"/>
  <c r="CO20" i="1"/>
  <c r="CQ19" i="1"/>
  <c r="CO19" i="1"/>
  <c r="CQ18" i="1"/>
  <c r="CO18" i="1"/>
  <c r="CQ17" i="1"/>
  <c r="CO17" i="1"/>
  <c r="CQ16" i="1"/>
  <c r="CO16" i="1"/>
  <c r="CQ15" i="1"/>
  <c r="CO15" i="1"/>
  <c r="CQ14" i="1"/>
  <c r="CO14" i="1"/>
  <c r="CQ13" i="1"/>
  <c r="CO13" i="1"/>
  <c r="CQ12" i="1"/>
  <c r="CO12" i="1"/>
  <c r="CQ11" i="1"/>
  <c r="CR11" i="1" s="1"/>
  <c r="CO11" i="1"/>
  <c r="CP11" i="1" s="1"/>
  <c r="K92" i="1"/>
  <c r="K52" i="1"/>
  <c r="F131" i="5" l="1"/>
  <c r="V64" i="1" l="1"/>
  <c r="V67" i="1" s="1"/>
  <c r="V68" i="1" s="1"/>
  <c r="V59" i="1"/>
  <c r="V53" i="1"/>
  <c r="K85" i="1" l="1"/>
  <c r="K77" i="1"/>
  <c r="K59" i="1"/>
  <c r="K91" i="1"/>
  <c r="K68" i="1"/>
  <c r="K76" i="1"/>
  <c r="K55" i="1"/>
  <c r="K51" i="1"/>
  <c r="K50" i="1"/>
  <c r="K75" i="1"/>
  <c r="K49" i="1"/>
  <c r="K72" i="1"/>
  <c r="CK32" i="1"/>
  <c r="CI32" i="1"/>
  <c r="CK30" i="1"/>
  <c r="CI30" i="1"/>
  <c r="CK29" i="1"/>
  <c r="CI29" i="1"/>
  <c r="CK27" i="1"/>
  <c r="CI27" i="1"/>
  <c r="CK26" i="1"/>
  <c r="CI26" i="1"/>
  <c r="CK25" i="1"/>
  <c r="CI25" i="1"/>
  <c r="CK23" i="1"/>
  <c r="CI23" i="1"/>
  <c r="CK22" i="1"/>
  <c r="CI22" i="1"/>
  <c r="CK21" i="1"/>
  <c r="CI21" i="1"/>
  <c r="CK20" i="1"/>
  <c r="CI20" i="1"/>
  <c r="CK19" i="1"/>
  <c r="CI19" i="1"/>
  <c r="CK18" i="1"/>
  <c r="CI18" i="1"/>
  <c r="CK17" i="1"/>
  <c r="CI17" i="1"/>
  <c r="CK16" i="1"/>
  <c r="CI16" i="1"/>
  <c r="CK15" i="1"/>
  <c r="CI15" i="1"/>
  <c r="CK14" i="1"/>
  <c r="CI14" i="1"/>
  <c r="CK13" i="1"/>
  <c r="CI13" i="1"/>
  <c r="CK12" i="1"/>
  <c r="CI12" i="1"/>
  <c r="CK11" i="1"/>
  <c r="CL11" i="1" s="1"/>
  <c r="CI11" i="1"/>
  <c r="CJ11" i="1" s="1"/>
  <c r="CE30" i="1"/>
  <c r="CC30" i="1"/>
  <c r="CE28" i="1"/>
  <c r="CC28" i="1"/>
  <c r="CE27" i="1"/>
  <c r="CC27" i="1"/>
  <c r="CE26" i="1"/>
  <c r="CC26" i="1"/>
  <c r="CE25" i="1"/>
  <c r="CC25" i="1"/>
  <c r="CE24" i="1"/>
  <c r="CC24" i="1"/>
  <c r="CE23" i="1"/>
  <c r="CC23" i="1"/>
  <c r="CE22" i="1"/>
  <c r="CC22" i="1"/>
  <c r="CE21" i="1"/>
  <c r="CC21" i="1"/>
  <c r="CE20" i="1"/>
  <c r="CC20" i="1"/>
  <c r="CE19" i="1"/>
  <c r="CC19" i="1"/>
  <c r="CE18" i="1"/>
  <c r="CC18" i="1"/>
  <c r="CE17" i="1"/>
  <c r="CC17" i="1"/>
  <c r="CE16" i="1"/>
  <c r="CC16" i="1"/>
  <c r="CE15" i="1"/>
  <c r="CC15" i="1"/>
  <c r="CE14" i="1"/>
  <c r="CC14" i="1"/>
  <c r="CE13" i="1"/>
  <c r="CC13" i="1"/>
  <c r="CE12" i="1"/>
  <c r="CC12" i="1"/>
  <c r="CE11" i="1"/>
  <c r="CF11" i="1" s="1"/>
  <c r="CC11" i="1"/>
  <c r="CD11" i="1" s="1"/>
  <c r="BY30" i="1"/>
  <c r="BY29" i="1"/>
  <c r="BY28" i="1"/>
  <c r="BY27" i="1"/>
  <c r="BY26" i="1"/>
  <c r="BY25" i="1"/>
  <c r="BY24" i="1"/>
  <c r="BY23" i="1"/>
  <c r="BY22" i="1"/>
  <c r="BY21" i="1"/>
  <c r="BY20" i="1"/>
  <c r="BY19" i="1"/>
  <c r="BY18" i="1"/>
  <c r="BY17" i="1"/>
  <c r="BY16" i="1"/>
  <c r="BY15" i="1"/>
  <c r="BY14" i="1"/>
  <c r="BY13" i="1"/>
  <c r="BY12" i="1"/>
  <c r="BY11" i="1"/>
  <c r="BZ11" i="1" s="1"/>
  <c r="BX11" i="1"/>
  <c r="BS30" i="1"/>
  <c r="BQ30" i="1"/>
  <c r="BS29" i="1"/>
  <c r="BQ29" i="1"/>
  <c r="BS28" i="1"/>
  <c r="BQ28" i="1"/>
  <c r="BS26" i="1"/>
  <c r="BQ26" i="1"/>
  <c r="BS25" i="1"/>
  <c r="BQ25" i="1"/>
  <c r="BS24" i="1"/>
  <c r="BQ24" i="1"/>
  <c r="BS23" i="1"/>
  <c r="BQ23" i="1"/>
  <c r="BS22" i="1"/>
  <c r="BQ22" i="1"/>
  <c r="BS21" i="1"/>
  <c r="BQ21" i="1"/>
  <c r="BS20" i="1"/>
  <c r="BQ20" i="1"/>
  <c r="BS19" i="1"/>
  <c r="BQ19" i="1"/>
  <c r="BS18" i="1"/>
  <c r="BQ18" i="1"/>
  <c r="BS17" i="1"/>
  <c r="BQ17" i="1"/>
  <c r="BS16" i="1"/>
  <c r="BQ16" i="1"/>
  <c r="BS15" i="1"/>
  <c r="BQ15" i="1"/>
  <c r="BS14" i="1"/>
  <c r="BQ14" i="1"/>
  <c r="BS13" i="1"/>
  <c r="BQ13" i="1"/>
  <c r="BS12" i="1"/>
  <c r="BQ12" i="1"/>
  <c r="BS11" i="1"/>
  <c r="BT11" i="1" s="1"/>
  <c r="BQ11" i="1"/>
  <c r="BR11" i="1" s="1"/>
  <c r="BM32" i="1"/>
  <c r="BK32" i="1"/>
  <c r="BM31" i="1"/>
  <c r="BK31" i="1"/>
  <c r="BM30" i="1"/>
  <c r="BK30" i="1"/>
  <c r="BM29" i="1"/>
  <c r="BK29" i="1"/>
  <c r="BM27" i="1"/>
  <c r="BK27" i="1"/>
  <c r="BM26" i="1"/>
  <c r="BK26" i="1"/>
  <c r="BM24" i="1"/>
  <c r="BK24" i="1"/>
  <c r="BM23" i="1"/>
  <c r="BK23" i="1"/>
  <c r="BM22" i="1"/>
  <c r="BK22" i="1"/>
  <c r="BM21" i="1"/>
  <c r="BK21" i="1"/>
  <c r="BM20" i="1"/>
  <c r="BK20" i="1"/>
  <c r="BM19" i="1"/>
  <c r="BK19" i="1"/>
  <c r="BM18" i="1"/>
  <c r="BK18" i="1"/>
  <c r="BM17" i="1"/>
  <c r="BK17" i="1"/>
  <c r="BM16" i="1"/>
  <c r="BK16" i="1"/>
  <c r="BM15" i="1"/>
  <c r="BK15" i="1"/>
  <c r="BM14" i="1"/>
  <c r="BK14" i="1"/>
  <c r="BM13" i="1"/>
  <c r="BK13" i="1"/>
  <c r="BM12" i="1"/>
  <c r="BK12" i="1"/>
  <c r="BM11" i="1"/>
  <c r="BN11" i="1" s="1"/>
  <c r="BK11" i="1"/>
  <c r="BL11" i="1" s="1"/>
  <c r="BG30" i="1"/>
  <c r="BE30" i="1"/>
  <c r="BG29" i="1"/>
  <c r="BE29" i="1"/>
  <c r="BG28" i="1"/>
  <c r="BE28" i="1"/>
  <c r="BG27" i="1"/>
  <c r="BE27" i="1"/>
  <c r="BG26" i="1"/>
  <c r="BE26" i="1"/>
  <c r="BG25" i="1"/>
  <c r="BE25" i="1"/>
  <c r="BG24" i="1"/>
  <c r="BE24" i="1"/>
  <c r="BG23" i="1"/>
  <c r="BE23" i="1"/>
  <c r="BG22" i="1"/>
  <c r="BE22" i="1"/>
  <c r="BG21" i="1"/>
  <c r="BE21" i="1"/>
  <c r="BG20" i="1"/>
  <c r="BE20" i="1"/>
  <c r="BG19" i="1"/>
  <c r="BE19" i="1"/>
  <c r="BG18" i="1"/>
  <c r="BE18" i="1"/>
  <c r="BG17" i="1"/>
  <c r="BE17" i="1"/>
  <c r="BG16" i="1"/>
  <c r="BE16" i="1"/>
  <c r="BG15" i="1"/>
  <c r="BE15" i="1"/>
  <c r="BG14" i="1"/>
  <c r="BE14" i="1"/>
  <c r="BG13" i="1"/>
  <c r="BE13" i="1"/>
  <c r="BG12" i="1"/>
  <c r="BE12" i="1"/>
  <c r="BG11" i="1"/>
  <c r="BH11" i="1" s="1"/>
  <c r="BE11" i="1"/>
  <c r="BF11" i="1" s="1"/>
  <c r="BA30" i="1"/>
  <c r="AY30" i="1"/>
  <c r="BA29" i="1"/>
  <c r="AY29" i="1"/>
  <c r="BA28" i="1"/>
  <c r="AY28" i="1"/>
  <c r="BA25" i="1"/>
  <c r="AY25" i="1"/>
  <c r="BA24" i="1"/>
  <c r="AY24" i="1"/>
  <c r="BA23" i="1"/>
  <c r="AY23" i="1"/>
  <c r="BA22" i="1"/>
  <c r="AY22" i="1"/>
  <c r="BA21" i="1"/>
  <c r="AY21" i="1"/>
  <c r="BA20" i="1"/>
  <c r="AY20" i="1"/>
  <c r="BA19" i="1"/>
  <c r="AY19" i="1"/>
  <c r="BA18" i="1"/>
  <c r="AY18" i="1"/>
  <c r="BA17" i="1"/>
  <c r="AY17" i="1"/>
  <c r="BA16" i="1"/>
  <c r="AY16" i="1"/>
  <c r="BA15" i="1"/>
  <c r="AY15" i="1"/>
  <c r="BA14" i="1"/>
  <c r="AY14" i="1"/>
  <c r="BA13" i="1"/>
  <c r="AY13" i="1"/>
  <c r="BA12" i="1"/>
  <c r="AY12" i="1"/>
  <c r="BA11" i="1"/>
  <c r="BB11" i="1" s="1"/>
  <c r="AY11" i="1"/>
  <c r="AZ11" i="1" s="1"/>
  <c r="AU32" i="1"/>
  <c r="AS32" i="1"/>
  <c r="AU31" i="1"/>
  <c r="AS31" i="1"/>
  <c r="AU30" i="1"/>
  <c r="AS30" i="1"/>
  <c r="AU28" i="1"/>
  <c r="AS28" i="1"/>
  <c r="AU27" i="1"/>
  <c r="AS27" i="1"/>
  <c r="AU26" i="1"/>
  <c r="AS26" i="1"/>
  <c r="AU24" i="1"/>
  <c r="AS24" i="1"/>
  <c r="AU23" i="1"/>
  <c r="AS23" i="1"/>
  <c r="AU22" i="1"/>
  <c r="AS22" i="1"/>
  <c r="AU21" i="1"/>
  <c r="AS21" i="1"/>
  <c r="AU20" i="1"/>
  <c r="AS20" i="1"/>
  <c r="AU19" i="1"/>
  <c r="AS19" i="1"/>
  <c r="AU18" i="1"/>
  <c r="AS18" i="1"/>
  <c r="AU17" i="1"/>
  <c r="AS17" i="1"/>
  <c r="AU16" i="1"/>
  <c r="AS16" i="1"/>
  <c r="AU15" i="1"/>
  <c r="AS15" i="1"/>
  <c r="AU14" i="1"/>
  <c r="AS14" i="1"/>
  <c r="AU13" i="1"/>
  <c r="AS13" i="1"/>
  <c r="AU12" i="1"/>
  <c r="AS12" i="1"/>
  <c r="AU11" i="1"/>
  <c r="AV11" i="1" s="1"/>
  <c r="AS11" i="1"/>
  <c r="AT11" i="1" s="1"/>
  <c r="AO30" i="1"/>
  <c r="AM30" i="1"/>
  <c r="AO26" i="1"/>
  <c r="AM26" i="1"/>
  <c r="AO25" i="1"/>
  <c r="AM25" i="1"/>
  <c r="AO24" i="1"/>
  <c r="AM24" i="1"/>
  <c r="AO23" i="1"/>
  <c r="AM23" i="1"/>
  <c r="AO22" i="1"/>
  <c r="AM22" i="1"/>
  <c r="AO21" i="1"/>
  <c r="AM21" i="1"/>
  <c r="AO20" i="1"/>
  <c r="AM20" i="1"/>
  <c r="AO19" i="1"/>
  <c r="AM19" i="1"/>
  <c r="AO18" i="1"/>
  <c r="AM18" i="1"/>
  <c r="AO17" i="1"/>
  <c r="AM17" i="1"/>
  <c r="AO16" i="1"/>
  <c r="AM16" i="1"/>
  <c r="AO15" i="1"/>
  <c r="AM15" i="1"/>
  <c r="AO14" i="1"/>
  <c r="AM14" i="1"/>
  <c r="AO13" i="1"/>
  <c r="AM13" i="1"/>
  <c r="AO12" i="1"/>
  <c r="AM12" i="1"/>
  <c r="AO11" i="1"/>
  <c r="AP11" i="1" s="1"/>
  <c r="AM11" i="1"/>
  <c r="AN11" i="1" s="1"/>
  <c r="AI31" i="1"/>
  <c r="AG31" i="1"/>
  <c r="AI29" i="1"/>
  <c r="AG29" i="1"/>
  <c r="AI28" i="1"/>
  <c r="AG28" i="1"/>
  <c r="AI27" i="1"/>
  <c r="AG27" i="1"/>
  <c r="AI26" i="1"/>
  <c r="AG26" i="1"/>
  <c r="AI25" i="1"/>
  <c r="AG25" i="1"/>
  <c r="AI24" i="1"/>
  <c r="AG24" i="1"/>
  <c r="AI23" i="1"/>
  <c r="AG23" i="1"/>
  <c r="AI22" i="1"/>
  <c r="AG22" i="1"/>
  <c r="AI21" i="1"/>
  <c r="AG21" i="1"/>
  <c r="AI20" i="1"/>
  <c r="AG20" i="1"/>
  <c r="AI19" i="1"/>
  <c r="AG19" i="1"/>
  <c r="AI18" i="1"/>
  <c r="AG18" i="1"/>
  <c r="AI17" i="1"/>
  <c r="AG17" i="1"/>
  <c r="AI16" i="1"/>
  <c r="AG16" i="1"/>
  <c r="AI15" i="1"/>
  <c r="AG15" i="1"/>
  <c r="AI14" i="1"/>
  <c r="AG14" i="1"/>
  <c r="AI13" i="1"/>
  <c r="AG13" i="1"/>
  <c r="AI12" i="1"/>
  <c r="AG12" i="1"/>
  <c r="AI11" i="1"/>
  <c r="AJ11" i="1" s="1"/>
  <c r="AG11" i="1"/>
  <c r="AH11" i="1" s="1"/>
  <c r="AC28" i="1"/>
  <c r="AA28" i="1"/>
  <c r="AC27" i="1"/>
  <c r="AA27" i="1"/>
  <c r="AC25" i="1"/>
  <c r="AA25" i="1"/>
  <c r="AC23" i="1"/>
  <c r="AA23" i="1"/>
  <c r="AC22" i="1"/>
  <c r="AA22" i="1"/>
  <c r="AC21" i="1"/>
  <c r="AA21" i="1"/>
  <c r="AC20" i="1"/>
  <c r="AA20" i="1"/>
  <c r="AC19" i="1"/>
  <c r="AA19" i="1"/>
  <c r="AC18" i="1"/>
  <c r="AA18" i="1"/>
  <c r="AC17" i="1"/>
  <c r="AA17" i="1"/>
  <c r="AC16" i="1"/>
  <c r="AA16" i="1"/>
  <c r="AC15" i="1"/>
  <c r="AA15" i="1"/>
  <c r="AC14" i="1"/>
  <c r="AA14" i="1"/>
  <c r="AC13" i="1"/>
  <c r="AA13" i="1"/>
  <c r="AC12" i="1"/>
  <c r="AA12" i="1"/>
  <c r="AC11" i="1"/>
  <c r="AD11" i="1" s="1"/>
  <c r="AA11" i="1"/>
  <c r="AB11" i="1" s="1"/>
  <c r="W32" i="1"/>
  <c r="U32" i="1"/>
  <c r="W29" i="1"/>
  <c r="U29" i="1"/>
  <c r="W28" i="1"/>
  <c r="U28" i="1"/>
  <c r="W27" i="1"/>
  <c r="U27" i="1"/>
  <c r="W26" i="1"/>
  <c r="U26" i="1"/>
  <c r="W25" i="1"/>
  <c r="U25" i="1"/>
  <c r="W24" i="1"/>
  <c r="U24" i="1"/>
  <c r="W23" i="1"/>
  <c r="U23" i="1"/>
  <c r="W22" i="1"/>
  <c r="U22" i="1"/>
  <c r="W21" i="1"/>
  <c r="U21" i="1"/>
  <c r="W20" i="1"/>
  <c r="U20" i="1"/>
  <c r="W19" i="1"/>
  <c r="U19" i="1"/>
  <c r="W18" i="1"/>
  <c r="U18" i="1"/>
  <c r="W17" i="1"/>
  <c r="U17" i="1"/>
  <c r="W16" i="1"/>
  <c r="U16" i="1"/>
  <c r="W15" i="1"/>
  <c r="U15" i="1"/>
  <c r="W14" i="1"/>
  <c r="U14" i="1"/>
  <c r="W13" i="1"/>
  <c r="U13" i="1"/>
  <c r="W12" i="1"/>
  <c r="U12" i="1"/>
  <c r="W11" i="1"/>
  <c r="X11" i="1" s="1"/>
  <c r="U11" i="1"/>
  <c r="V11" i="1" s="1"/>
  <c r="Q12" i="1"/>
  <c r="Q13" i="1"/>
  <c r="Q14" i="1"/>
  <c r="Q15" i="1"/>
  <c r="Q16" i="1"/>
  <c r="Q17" i="1"/>
  <c r="Q18" i="1"/>
  <c r="Q19" i="1"/>
  <c r="Q20" i="1"/>
  <c r="Q21" i="1"/>
  <c r="Q22" i="1"/>
  <c r="Q23" i="1"/>
  <c r="Q24" i="1"/>
  <c r="Q26" i="1"/>
  <c r="Q27" i="1"/>
  <c r="Q30" i="1"/>
  <c r="Q11" i="1"/>
  <c r="R11" i="1" s="1"/>
  <c r="O12" i="1"/>
  <c r="O13" i="1"/>
  <c r="O14" i="1"/>
  <c r="O15" i="1"/>
  <c r="O16" i="1"/>
  <c r="O17" i="1"/>
  <c r="O18" i="1"/>
  <c r="O19" i="1"/>
  <c r="O20" i="1"/>
  <c r="O21" i="1"/>
  <c r="O22" i="1"/>
  <c r="O23" i="1"/>
  <c r="O24" i="1"/>
  <c r="O26" i="1"/>
  <c r="O27" i="1"/>
  <c r="O30" i="1"/>
  <c r="O11" i="1"/>
  <c r="P11" i="1" s="1"/>
  <c r="I11" i="1"/>
  <c r="G66" i="5" l="1"/>
  <c r="V50" i="1" l="1"/>
  <c r="V62" i="1"/>
  <c r="E18" i="4"/>
  <c r="K11" i="1" l="1"/>
  <c r="L11" i="1" s="1"/>
  <c r="K12" i="1"/>
  <c r="K13" i="1"/>
  <c r="K14" i="1"/>
  <c r="K15" i="1"/>
  <c r="K16" i="1"/>
  <c r="K17" i="1"/>
  <c r="K18" i="1"/>
  <c r="K19" i="1"/>
  <c r="K20" i="1"/>
  <c r="K21" i="1"/>
  <c r="K22" i="1"/>
  <c r="K24" i="1"/>
  <c r="K25" i="1"/>
  <c r="K26" i="1"/>
  <c r="K27" i="1"/>
  <c r="K28" i="1"/>
  <c r="K29" i="1"/>
  <c r="K32" i="1"/>
  <c r="I28" i="1"/>
  <c r="J11" i="1"/>
  <c r="I24" i="1"/>
  <c r="I25" i="1"/>
  <c r="I26" i="1"/>
  <c r="I27" i="1"/>
  <c r="I29" i="1"/>
  <c r="I32" i="1"/>
  <c r="I12" i="1"/>
  <c r="I13" i="1"/>
  <c r="I14" i="1"/>
  <c r="I15" i="1"/>
  <c r="I16" i="1"/>
  <c r="I17" i="1"/>
  <c r="I18" i="1"/>
  <c r="I19" i="1"/>
  <c r="I20" i="1"/>
  <c r="I21" i="1"/>
  <c r="I22" i="1"/>
  <c r="H15" i="4" l="1"/>
  <c r="A15" i="4"/>
  <c r="D5" i="4"/>
  <c r="A7" i="4"/>
  <c r="D11" i="4"/>
  <c r="D10" i="4"/>
  <c r="D8" i="4"/>
  <c r="D9" i="4"/>
  <c r="E7" i="4"/>
  <c r="H5" i="4"/>
  <c r="I150" i="5" l="1"/>
  <c r="J149" i="5"/>
  <c r="E149" i="5"/>
  <c r="D149" i="5"/>
  <c r="C149" i="5"/>
  <c r="J148" i="5"/>
  <c r="E148" i="5"/>
  <c r="D148" i="5"/>
  <c r="C148" i="5"/>
  <c r="J147" i="5"/>
  <c r="E147" i="5"/>
  <c r="D147" i="5"/>
  <c r="C147" i="5"/>
  <c r="J146" i="5"/>
  <c r="E146" i="5"/>
  <c r="D146" i="5"/>
  <c r="C146" i="5"/>
  <c r="J145" i="5"/>
  <c r="E145" i="5"/>
  <c r="D145" i="5"/>
  <c r="C145" i="5"/>
  <c r="J144" i="5"/>
  <c r="E144" i="5"/>
  <c r="D144" i="5"/>
  <c r="C144" i="5"/>
  <c r="J143" i="5"/>
  <c r="E143" i="5"/>
  <c r="D143" i="5"/>
  <c r="C143" i="5"/>
  <c r="J142" i="5"/>
  <c r="E142" i="5"/>
  <c r="D142" i="5"/>
  <c r="C142" i="5"/>
  <c r="J141" i="5"/>
  <c r="E141" i="5"/>
  <c r="D141" i="5"/>
  <c r="C141" i="5"/>
  <c r="J140" i="5"/>
  <c r="E140" i="5"/>
  <c r="D140" i="5"/>
  <c r="C140" i="5"/>
  <c r="J139" i="5"/>
  <c r="E139" i="5"/>
  <c r="D139" i="5"/>
  <c r="C139" i="5"/>
  <c r="J138" i="5"/>
  <c r="E138" i="5"/>
  <c r="D138" i="5"/>
  <c r="C138" i="5"/>
  <c r="J137" i="5"/>
  <c r="E137" i="5"/>
  <c r="D137" i="5"/>
  <c r="C137" i="5"/>
  <c r="J136" i="5"/>
  <c r="J150" i="5" s="1"/>
  <c r="F151" i="5" s="1"/>
  <c r="G151" i="5" s="1"/>
  <c r="M3" i="1" s="1"/>
  <c r="O3" i="1" s="1"/>
  <c r="E136" i="5"/>
  <c r="D136" i="5"/>
  <c r="C136" i="5"/>
  <c r="CK37" i="1" l="1"/>
  <c r="JO35" i="1"/>
  <c r="JO31" i="1"/>
  <c r="JO27" i="1"/>
  <c r="JC39" i="1"/>
  <c r="JC37" i="1"/>
  <c r="JC35" i="1"/>
  <c r="JC33" i="1"/>
  <c r="IW38" i="1"/>
  <c r="IW34" i="1"/>
  <c r="IK35" i="1"/>
  <c r="HY39" i="1"/>
  <c r="HY36" i="1"/>
  <c r="HY28" i="1"/>
  <c r="JI37" i="1"/>
  <c r="JI33" i="1"/>
  <c r="IQ39" i="1"/>
  <c r="IQ36" i="1"/>
  <c r="IQ32" i="1"/>
  <c r="IE37" i="1"/>
  <c r="IE33" i="1"/>
  <c r="HS38" i="1"/>
  <c r="HS30" i="1"/>
  <c r="JO38" i="1"/>
  <c r="JO34" i="1"/>
  <c r="IW37" i="1"/>
  <c r="IW33" i="1"/>
  <c r="IK38" i="1"/>
  <c r="IK34" i="1"/>
  <c r="IK30" i="1"/>
  <c r="HY35" i="1"/>
  <c r="HY31" i="1"/>
  <c r="HM39" i="1"/>
  <c r="JI39" i="1"/>
  <c r="JI36" i="1"/>
  <c r="JI32" i="1"/>
  <c r="IQ35" i="1"/>
  <c r="IQ31" i="1"/>
  <c r="IE39" i="1"/>
  <c r="IE36" i="1"/>
  <c r="IE32" i="1"/>
  <c r="HS37" i="1"/>
  <c r="JO37" i="1"/>
  <c r="JO33" i="1"/>
  <c r="JC38" i="1"/>
  <c r="JC36" i="1"/>
  <c r="JC34" i="1"/>
  <c r="JC32" i="1"/>
  <c r="IW39" i="1"/>
  <c r="IW36" i="1"/>
  <c r="IW32" i="1"/>
  <c r="IK37" i="1"/>
  <c r="HY38" i="1"/>
  <c r="HY30" i="1"/>
  <c r="JI35" i="1"/>
  <c r="IQ38" i="1"/>
  <c r="IQ22" i="1"/>
  <c r="IE35" i="1"/>
  <c r="IE31" i="1"/>
  <c r="IE27" i="1"/>
  <c r="HS39" i="1"/>
  <c r="HS36" i="1"/>
  <c r="JI38" i="1"/>
  <c r="JI34" i="1"/>
  <c r="IQ37" i="1"/>
  <c r="IQ33" i="1"/>
  <c r="IQ29" i="1"/>
  <c r="IE38" i="1"/>
  <c r="IE34" i="1"/>
  <c r="HS35" i="1"/>
  <c r="HS31" i="1"/>
  <c r="JO36" i="1"/>
  <c r="HM37" i="1"/>
  <c r="HM33" i="1"/>
  <c r="HM29" i="1"/>
  <c r="HA38" i="1"/>
  <c r="HA34" i="1"/>
  <c r="HA30" i="1"/>
  <c r="GO35" i="1"/>
  <c r="GO31" i="1"/>
  <c r="GC39" i="1"/>
  <c r="GC36" i="1"/>
  <c r="GC32" i="1"/>
  <c r="GC28" i="1"/>
  <c r="FQ37" i="1"/>
  <c r="FQ33" i="1"/>
  <c r="JO32" i="1"/>
  <c r="HY33" i="1"/>
  <c r="HG35" i="1"/>
  <c r="GU39" i="1"/>
  <c r="GU36" i="1"/>
  <c r="GU28" i="1"/>
  <c r="GI37" i="1"/>
  <c r="FW38" i="1"/>
  <c r="FW34" i="1"/>
  <c r="FK35" i="1"/>
  <c r="HM36" i="1"/>
  <c r="HM28" i="1"/>
  <c r="HA37" i="1"/>
  <c r="HA33" i="1"/>
  <c r="GO38" i="1"/>
  <c r="GO34" i="1"/>
  <c r="GC35" i="1"/>
  <c r="GC31" i="1"/>
  <c r="FQ39" i="1"/>
  <c r="FQ36" i="1"/>
  <c r="IW35" i="1"/>
  <c r="HG38" i="1"/>
  <c r="HG34" i="1"/>
  <c r="HG26" i="1"/>
  <c r="GU35" i="1"/>
  <c r="GU31" i="1"/>
  <c r="GI39" i="1"/>
  <c r="GI36" i="1"/>
  <c r="GI32" i="1"/>
  <c r="GI28" i="1"/>
  <c r="FW37" i="1"/>
  <c r="FK38" i="1"/>
  <c r="FK34" i="1"/>
  <c r="HM35" i="1"/>
  <c r="HM31" i="1"/>
  <c r="HA39" i="1"/>
  <c r="HA36" i="1"/>
  <c r="HA32" i="1"/>
  <c r="GO37" i="1"/>
  <c r="GO33" i="1"/>
  <c r="GO29" i="1"/>
  <c r="GC38" i="1"/>
  <c r="GC34" i="1"/>
  <c r="FQ35" i="1"/>
  <c r="FQ27" i="1"/>
  <c r="HG37" i="1"/>
  <c r="HG33" i="1"/>
  <c r="GU38" i="1"/>
  <c r="GU34" i="1"/>
  <c r="GI35" i="1"/>
  <c r="FW39" i="1"/>
  <c r="FW36" i="1"/>
  <c r="FW32" i="1"/>
  <c r="FW28" i="1"/>
  <c r="FK37" i="1"/>
  <c r="FK33" i="1"/>
  <c r="IK39" i="1"/>
  <c r="HY37" i="1"/>
  <c r="HM38" i="1"/>
  <c r="HM34" i="1"/>
  <c r="HA35" i="1"/>
  <c r="HA31" i="1"/>
  <c r="GO39" i="1"/>
  <c r="GO36" i="1"/>
  <c r="GO28" i="1"/>
  <c r="GC37" i="1"/>
  <c r="GC33" i="1"/>
  <c r="FQ38" i="1"/>
  <c r="FQ34" i="1"/>
  <c r="GU33" i="1"/>
  <c r="EY37" i="1"/>
  <c r="EY33" i="1"/>
  <c r="EM38" i="1"/>
  <c r="EM34" i="1"/>
  <c r="EA35" i="1"/>
  <c r="EA31" i="1"/>
  <c r="EA27" i="1"/>
  <c r="DO39" i="1"/>
  <c r="DO36" i="1"/>
  <c r="DO32" i="1"/>
  <c r="GI38" i="1"/>
  <c r="FW31" i="1"/>
  <c r="FE38" i="1"/>
  <c r="FE34" i="1"/>
  <c r="ES35" i="1"/>
  <c r="EG39" i="1"/>
  <c r="EG36" i="1"/>
  <c r="EG32" i="1"/>
  <c r="DU37" i="1"/>
  <c r="DU33" i="1"/>
  <c r="DU25" i="1"/>
  <c r="GI34" i="1"/>
  <c r="FK27" i="1"/>
  <c r="EY39" i="1"/>
  <c r="EY36" i="1"/>
  <c r="EY32" i="1"/>
  <c r="EM37" i="1"/>
  <c r="EM33" i="1"/>
  <c r="EM25" i="1"/>
  <c r="EA38" i="1"/>
  <c r="EA34" i="1"/>
  <c r="DO35" i="1"/>
  <c r="HG39" i="1"/>
  <c r="FE37" i="1"/>
  <c r="FE33" i="1"/>
  <c r="ES38" i="1"/>
  <c r="ES34" i="1"/>
  <c r="EG35" i="1"/>
  <c r="EG31" i="1"/>
  <c r="EG27" i="1"/>
  <c r="DU39" i="1"/>
  <c r="DU36" i="1"/>
  <c r="IK36" i="1"/>
  <c r="HG36" i="1"/>
  <c r="FK39" i="1"/>
  <c r="EY35" i="1"/>
  <c r="EY31" i="1"/>
  <c r="EY27" i="1"/>
  <c r="EM39" i="1"/>
  <c r="EM36" i="1"/>
  <c r="EA37" i="1"/>
  <c r="EA33" i="1"/>
  <c r="DO38" i="1"/>
  <c r="HG32" i="1"/>
  <c r="GU29" i="1"/>
  <c r="FK36" i="1"/>
  <c r="FE39" i="1"/>
  <c r="FE36" i="1"/>
  <c r="ES37" i="1"/>
  <c r="ES33" i="1"/>
  <c r="ES25" i="1"/>
  <c r="EG38" i="1"/>
  <c r="EG34" i="1"/>
  <c r="DU35" i="1"/>
  <c r="DI39" i="1"/>
  <c r="FW35" i="1"/>
  <c r="EY38" i="1"/>
  <c r="EY30" i="1"/>
  <c r="EM35" i="1"/>
  <c r="EA39" i="1"/>
  <c r="EA36" i="1"/>
  <c r="EA32" i="1"/>
  <c r="DO37" i="1"/>
  <c r="DO33" i="1"/>
  <c r="DO29" i="1"/>
  <c r="DO21" i="1"/>
  <c r="DC37" i="1"/>
  <c r="DC33" i="1"/>
  <c r="CQ38" i="1"/>
  <c r="CQ34" i="1"/>
  <c r="CQ30" i="1"/>
  <c r="DU34" i="1"/>
  <c r="DC38" i="1"/>
  <c r="DI38" i="1"/>
  <c r="DI34" i="1"/>
  <c r="CW35" i="1"/>
  <c r="DC39" i="1"/>
  <c r="DC36" i="1"/>
  <c r="DC32" i="1"/>
  <c r="CQ37" i="1"/>
  <c r="CQ33" i="1"/>
  <c r="GI30" i="1"/>
  <c r="DI37" i="1"/>
  <c r="DI33" i="1"/>
  <c r="CW38" i="1"/>
  <c r="CW34" i="1"/>
  <c r="ES39" i="1"/>
  <c r="EG37" i="1"/>
  <c r="DC35" i="1"/>
  <c r="DC31" i="1"/>
  <c r="DC27" i="1"/>
  <c r="CQ39" i="1"/>
  <c r="CQ36" i="1"/>
  <c r="CQ32" i="1"/>
  <c r="GU37" i="1"/>
  <c r="ES36" i="1"/>
  <c r="EG33" i="1"/>
  <c r="DU38" i="1"/>
  <c r="DI36" i="1"/>
  <c r="DI32" i="1"/>
  <c r="CW37" i="1"/>
  <c r="CW33" i="1"/>
  <c r="CW29" i="1"/>
  <c r="CW25" i="1"/>
  <c r="JO39" i="1"/>
  <c r="FE35" i="1"/>
  <c r="DI35" i="1"/>
  <c r="DI27" i="1"/>
  <c r="CW39" i="1"/>
  <c r="CW36" i="1"/>
  <c r="DC34" i="1"/>
  <c r="BA31" i="1"/>
  <c r="AO27" i="1"/>
  <c r="BY31" i="1"/>
  <c r="AI33" i="1"/>
  <c r="W30" i="1"/>
  <c r="Q29" i="1"/>
  <c r="Q25" i="1"/>
  <c r="CK33" i="1"/>
  <c r="AI32" i="1"/>
  <c r="AC24" i="1"/>
  <c r="BA33" i="1"/>
  <c r="CK24" i="1"/>
  <c r="W35" i="1"/>
  <c r="AC31" i="1"/>
  <c r="AC38" i="1"/>
  <c r="D30" i="1"/>
  <c r="K31" i="1"/>
  <c r="AI38" i="1"/>
  <c r="BM25" i="1"/>
  <c r="D13" i="1"/>
  <c r="Q36" i="1"/>
  <c r="AI39" i="1"/>
  <c r="D18" i="1"/>
  <c r="AC34" i="1"/>
  <c r="CK38" i="1"/>
  <c r="AI37" i="1"/>
  <c r="AU35" i="1"/>
  <c r="BY32" i="1"/>
  <c r="CE35" i="1"/>
  <c r="AU38" i="1"/>
  <c r="CK36" i="1"/>
  <c r="CE34" i="1"/>
  <c r="BA26" i="1"/>
  <c r="BM35" i="1"/>
  <c r="AI34" i="1"/>
  <c r="Q38" i="1"/>
  <c r="AU33" i="1"/>
  <c r="W34" i="1"/>
  <c r="W33" i="1"/>
  <c r="Q37" i="1"/>
  <c r="K35" i="1"/>
  <c r="K33" i="1"/>
  <c r="D34" i="1"/>
  <c r="D12" i="1"/>
  <c r="K36" i="1"/>
  <c r="D37" i="1"/>
  <c r="CK34" i="1"/>
  <c r="CE39" i="1"/>
  <c r="AO38" i="1"/>
  <c r="BG39" i="1"/>
  <c r="BY35" i="1"/>
  <c r="AU34" i="1"/>
  <c r="CE31" i="1"/>
  <c r="BY34" i="1"/>
  <c r="AU37" i="1"/>
  <c r="BG31" i="1"/>
  <c r="AI30" i="1"/>
  <c r="BS31" i="1"/>
  <c r="AU29" i="1"/>
  <c r="Q33" i="1"/>
  <c r="Q34" i="1"/>
  <c r="CE33" i="1"/>
  <c r="CE36" i="1"/>
  <c r="AO34" i="1"/>
  <c r="BG36" i="1"/>
  <c r="BS39" i="1"/>
  <c r="AO37" i="1"/>
  <c r="BY38" i="1"/>
  <c r="BS35" i="1"/>
  <c r="CK31" i="1"/>
  <c r="BA38" i="1"/>
  <c r="AC37" i="1"/>
  <c r="BG38" i="1"/>
  <c r="AU25" i="1"/>
  <c r="Q28" i="1"/>
  <c r="W36" i="1"/>
  <c r="K37" i="1"/>
  <c r="D39" i="1"/>
  <c r="D29" i="1"/>
  <c r="D33" i="1"/>
  <c r="D17" i="1"/>
  <c r="K30" i="1"/>
  <c r="D31" i="1"/>
  <c r="F31" i="1" s="1"/>
  <c r="D25" i="1"/>
  <c r="D15" i="1"/>
  <c r="W39" i="1"/>
  <c r="D24" i="1"/>
  <c r="CE29" i="1"/>
  <c r="BS37" i="1"/>
  <c r="AC39" i="1"/>
  <c r="BG33" i="1"/>
  <c r="BS36" i="1"/>
  <c r="AO33" i="1"/>
  <c r="BS32" i="1"/>
  <c r="BM39" i="1"/>
  <c r="CE37" i="1"/>
  <c r="BA35" i="1"/>
  <c r="AC33" i="1"/>
  <c r="AC26" i="1"/>
  <c r="AO39" i="1"/>
  <c r="BY37" i="1"/>
  <c r="AO36" i="1"/>
  <c r="D36" i="1"/>
  <c r="BY39" i="1"/>
  <c r="BS33" i="1"/>
  <c r="AC36" i="1"/>
  <c r="BA37" i="1"/>
  <c r="BM37" i="1"/>
  <c r="AO29" i="1"/>
  <c r="BG35" i="1"/>
  <c r="BM36" i="1"/>
  <c r="BY33" i="1"/>
  <c r="AU39" i="1"/>
  <c r="AC29" i="1"/>
  <c r="Q31" i="1"/>
  <c r="W38" i="1"/>
  <c r="BA36" i="1"/>
  <c r="AO28" i="1"/>
  <c r="K38" i="1"/>
  <c r="D23" i="1"/>
  <c r="D28" i="1"/>
  <c r="D20" i="1"/>
  <c r="D11" i="1"/>
  <c r="AI35" i="1"/>
  <c r="K23" i="1"/>
  <c r="BY36" i="1"/>
  <c r="BM38" i="1"/>
  <c r="AC32" i="1"/>
  <c r="BA27" i="1"/>
  <c r="BM33" i="1"/>
  <c r="AC35" i="1"/>
  <c r="CK28" i="1"/>
  <c r="BM28" i="1"/>
  <c r="BS38" i="1"/>
  <c r="AU36" i="1"/>
  <c r="AO32" i="1"/>
  <c r="Q39" i="1"/>
  <c r="Q32" i="1"/>
  <c r="D38" i="1"/>
  <c r="BG34" i="1"/>
  <c r="BA34" i="1"/>
  <c r="CE32" i="1"/>
  <c r="AI36" i="1"/>
  <c r="BA39" i="1"/>
  <c r="CK39" i="1"/>
  <c r="CE38" i="1"/>
  <c r="BA32" i="1"/>
  <c r="BS27" i="1"/>
  <c r="AO31" i="1"/>
  <c r="W31" i="1"/>
  <c r="CK35" i="1"/>
  <c r="AC30" i="1"/>
  <c r="W37" i="1"/>
  <c r="Q35" i="1"/>
  <c r="K39" i="1"/>
  <c r="D22" i="1"/>
  <c r="D27" i="1"/>
  <c r="D16" i="1"/>
  <c r="D32" i="1"/>
  <c r="K34" i="1"/>
  <c r="D14" i="1"/>
  <c r="D21" i="1"/>
  <c r="F21" i="1" s="1"/>
  <c r="AO35" i="1"/>
  <c r="BM34" i="1"/>
  <c r="D19" i="1"/>
  <c r="BS34" i="1"/>
  <c r="BG37" i="1"/>
  <c r="D35" i="1"/>
  <c r="D26" i="1"/>
  <c r="BG32" i="1"/>
  <c r="F30" i="1"/>
  <c r="I120" i="5"/>
  <c r="J119" i="5"/>
  <c r="J118" i="5"/>
  <c r="J117" i="5"/>
  <c r="J116" i="5"/>
  <c r="J115" i="5"/>
  <c r="J114" i="5"/>
  <c r="J113" i="5"/>
  <c r="J112" i="5"/>
  <c r="J111" i="5"/>
  <c r="J110" i="5"/>
  <c r="J109" i="5"/>
  <c r="J108" i="5"/>
  <c r="J107" i="5"/>
  <c r="J106" i="5"/>
  <c r="F39" i="1" l="1"/>
  <c r="F37" i="1"/>
  <c r="JD37" i="1" s="1"/>
  <c r="F28" i="1"/>
  <c r="GP28" i="1" s="1"/>
  <c r="EN37" i="1"/>
  <c r="HT31" i="1"/>
  <c r="HT30" i="1"/>
  <c r="JJ37" i="1"/>
  <c r="F33" i="1"/>
  <c r="EH33" i="1" s="1"/>
  <c r="JD30" i="1"/>
  <c r="DD30" i="1"/>
  <c r="DV30" i="1"/>
  <c r="EH30" i="1"/>
  <c r="FF30" i="1"/>
  <c r="EB30" i="1"/>
  <c r="CX30" i="1"/>
  <c r="DP30" i="1"/>
  <c r="ET30" i="1"/>
  <c r="EN30" i="1"/>
  <c r="HH30" i="1"/>
  <c r="FX30" i="1"/>
  <c r="HN30" i="1"/>
  <c r="IF30" i="1"/>
  <c r="IX30" i="1"/>
  <c r="FR30" i="1"/>
  <c r="GD30" i="1"/>
  <c r="GP30" i="1"/>
  <c r="GV30" i="1"/>
  <c r="IR30" i="1"/>
  <c r="DJ30" i="1"/>
  <c r="FL30" i="1"/>
  <c r="JP30" i="1"/>
  <c r="JJ30" i="1"/>
  <c r="IR39" i="1"/>
  <c r="HN39" i="1"/>
  <c r="JJ39" i="1"/>
  <c r="IF39" i="1"/>
  <c r="IX39" i="1"/>
  <c r="HT39" i="1"/>
  <c r="JP39" i="1"/>
  <c r="IL39" i="1"/>
  <c r="JD39" i="1"/>
  <c r="HZ39" i="1"/>
  <c r="GV39" i="1"/>
  <c r="FR39" i="1"/>
  <c r="GJ39" i="1"/>
  <c r="HB39" i="1"/>
  <c r="FX39" i="1"/>
  <c r="GP39" i="1"/>
  <c r="HH39" i="1"/>
  <c r="FL39" i="1"/>
  <c r="EH39" i="1"/>
  <c r="EZ39" i="1"/>
  <c r="DV39" i="1"/>
  <c r="EN39" i="1"/>
  <c r="GD39" i="1"/>
  <c r="FF39" i="1"/>
  <c r="DJ39" i="1"/>
  <c r="EB39" i="1"/>
  <c r="ET39" i="1"/>
  <c r="CX39" i="1"/>
  <c r="DP39" i="1"/>
  <c r="DD39" i="1"/>
  <c r="CR39" i="1"/>
  <c r="AD31" i="1"/>
  <c r="JD31" i="1"/>
  <c r="EN31" i="1"/>
  <c r="FL31" i="1"/>
  <c r="DP31" i="1"/>
  <c r="DJ31" i="1"/>
  <c r="CX31" i="1"/>
  <c r="GJ31" i="1"/>
  <c r="CR31" i="1"/>
  <c r="DV31" i="1"/>
  <c r="ET31" i="1"/>
  <c r="FR31" i="1"/>
  <c r="JJ31" i="1"/>
  <c r="IL31" i="1"/>
  <c r="FF31" i="1"/>
  <c r="IX31" i="1"/>
  <c r="HH31" i="1"/>
  <c r="F34" i="1"/>
  <c r="IF34" i="1" s="1"/>
  <c r="DD31" i="1"/>
  <c r="GJ30" i="1"/>
  <c r="DP21" i="1"/>
  <c r="EZ30" i="1"/>
  <c r="ET33" i="1"/>
  <c r="EB33" i="1"/>
  <c r="EN33" i="1"/>
  <c r="DV33" i="1"/>
  <c r="FX31" i="1"/>
  <c r="GD37" i="1"/>
  <c r="GV31" i="1"/>
  <c r="GD31" i="1"/>
  <c r="HZ33" i="1"/>
  <c r="GP31" i="1"/>
  <c r="HZ31" i="1"/>
  <c r="JJ33" i="1"/>
  <c r="EH37" i="1"/>
  <c r="DP33" i="1"/>
  <c r="EZ33" i="1"/>
  <c r="FL33" i="1"/>
  <c r="GP33" i="1"/>
  <c r="FR33" i="1"/>
  <c r="HB30" i="1"/>
  <c r="HZ30" i="1"/>
  <c r="IR31" i="1"/>
  <c r="IL30" i="1"/>
  <c r="HZ28" i="1"/>
  <c r="CR30" i="1"/>
  <c r="EZ37" i="1"/>
  <c r="HH33" i="1"/>
  <c r="FX37" i="1"/>
  <c r="GJ37" i="1"/>
  <c r="HB34" i="1"/>
  <c r="IF33" i="1"/>
  <c r="CX33" i="1"/>
  <c r="GV33" i="1"/>
  <c r="HB31" i="1"/>
  <c r="FX28" i="1"/>
  <c r="HH37" i="1"/>
  <c r="GJ28" i="1"/>
  <c r="HB33" i="1"/>
  <c r="GV28" i="1"/>
  <c r="GD28" i="1"/>
  <c r="JP33" i="1"/>
  <c r="CX37" i="1"/>
  <c r="EZ31" i="1"/>
  <c r="EH31" i="1"/>
  <c r="IF31" i="1"/>
  <c r="IX33" i="1"/>
  <c r="JP31" i="1"/>
  <c r="R21" i="1"/>
  <c r="JD21" i="1"/>
  <c r="DD21" i="1"/>
  <c r="EZ21" i="1"/>
  <c r="EH21" i="1"/>
  <c r="CR21" i="1"/>
  <c r="ET21" i="1"/>
  <c r="DV21" i="1"/>
  <c r="FL21" i="1"/>
  <c r="EN21" i="1"/>
  <c r="DJ21" i="1"/>
  <c r="FF21" i="1"/>
  <c r="GV21" i="1"/>
  <c r="CX21" i="1"/>
  <c r="EB21" i="1"/>
  <c r="GD21" i="1"/>
  <c r="GP21" i="1"/>
  <c r="FX21" i="1"/>
  <c r="IX21" i="1"/>
  <c r="HN21" i="1"/>
  <c r="IR21" i="1"/>
  <c r="HT21" i="1"/>
  <c r="HB21" i="1"/>
  <c r="HZ21" i="1"/>
  <c r="IF21" i="1"/>
  <c r="JP21" i="1"/>
  <c r="HH21" i="1"/>
  <c r="GJ21" i="1"/>
  <c r="IL21" i="1"/>
  <c r="JJ21" i="1"/>
  <c r="FR21" i="1"/>
  <c r="X33" i="1"/>
  <c r="JD33" i="1"/>
  <c r="GJ33" i="1"/>
  <c r="IL33" i="1"/>
  <c r="FX33" i="1"/>
  <c r="HT33" i="1"/>
  <c r="JD28" i="1"/>
  <c r="CX28" i="1"/>
  <c r="DJ28" i="1"/>
  <c r="JP28" i="1"/>
  <c r="CR28" i="1"/>
  <c r="EN28" i="1"/>
  <c r="DV28" i="1"/>
  <c r="ET28" i="1"/>
  <c r="HH28" i="1"/>
  <c r="FF28" i="1"/>
  <c r="EH28" i="1"/>
  <c r="DP28" i="1"/>
  <c r="FL28" i="1"/>
  <c r="EZ28" i="1"/>
  <c r="DD28" i="1"/>
  <c r="IL28" i="1"/>
  <c r="HT28" i="1"/>
  <c r="JJ28" i="1"/>
  <c r="EB28" i="1"/>
  <c r="HB28" i="1"/>
  <c r="FR28" i="1"/>
  <c r="IX28" i="1"/>
  <c r="IF28" i="1"/>
  <c r="IR28" i="1"/>
  <c r="DJ33" i="1"/>
  <c r="DD33" i="1"/>
  <c r="EB31" i="1"/>
  <c r="HN34" i="1"/>
  <c r="HN28" i="1"/>
  <c r="HN33" i="1"/>
  <c r="IR33" i="1"/>
  <c r="HT37" i="1"/>
  <c r="DJ37" i="1"/>
  <c r="GD33" i="1"/>
  <c r="HN31" i="1"/>
  <c r="HN37" i="1"/>
  <c r="AD30" i="1"/>
  <c r="F27" i="1"/>
  <c r="EZ27" i="1" s="1"/>
  <c r="F15" i="1"/>
  <c r="BH15" i="1" s="1"/>
  <c r="F16" i="1"/>
  <c r="CF16" i="1" s="1"/>
  <c r="F25" i="1"/>
  <c r="CX25" i="1" s="1"/>
  <c r="F13" i="1"/>
  <c r="X13" i="1" s="1"/>
  <c r="F12" i="1"/>
  <c r="BH12" i="1" s="1"/>
  <c r="CL28" i="1"/>
  <c r="F36" i="1"/>
  <c r="EN36" i="1" s="1"/>
  <c r="F26" i="1"/>
  <c r="BB26" i="1" s="1"/>
  <c r="F23" i="1"/>
  <c r="X23" i="1" s="1"/>
  <c r="F14" i="1"/>
  <c r="BH14" i="1" s="1"/>
  <c r="F38" i="1"/>
  <c r="CF38" i="1" s="1"/>
  <c r="F24" i="1"/>
  <c r="F29" i="1"/>
  <c r="CX29" i="1" s="1"/>
  <c r="F18" i="1"/>
  <c r="BH18" i="1" s="1"/>
  <c r="F17" i="1"/>
  <c r="F32" i="1"/>
  <c r="DP32" i="1" s="1"/>
  <c r="F19" i="1"/>
  <c r="F35" i="1"/>
  <c r="FL35" i="1" s="1"/>
  <c r="F20" i="1"/>
  <c r="BT20" i="1" s="1"/>
  <c r="BZ37" i="1"/>
  <c r="CL21" i="1"/>
  <c r="BH21" i="1"/>
  <c r="BT21" i="1"/>
  <c r="AJ21" i="1"/>
  <c r="L21" i="1"/>
  <c r="F22" i="1"/>
  <c r="BZ22" i="1" s="1"/>
  <c r="CF21" i="1"/>
  <c r="AP21" i="1"/>
  <c r="BN21" i="1"/>
  <c r="X21" i="1"/>
  <c r="AD21" i="1"/>
  <c r="AV21" i="1"/>
  <c r="BB21" i="1"/>
  <c r="BH31" i="1"/>
  <c r="BZ21" i="1"/>
  <c r="AP33" i="1"/>
  <c r="AJ30" i="1"/>
  <c r="AD37" i="1"/>
  <c r="BZ33" i="1"/>
  <c r="AP31" i="1"/>
  <c r="AV33" i="1"/>
  <c r="L37" i="1"/>
  <c r="R37" i="1"/>
  <c r="BT31" i="1"/>
  <c r="AP37" i="1"/>
  <c r="BH33" i="1"/>
  <c r="AP36" i="1"/>
  <c r="L31" i="1"/>
  <c r="BZ31" i="1"/>
  <c r="R31" i="1"/>
  <c r="CL31" i="1"/>
  <c r="BB31" i="1"/>
  <c r="BN31" i="1"/>
  <c r="AV31" i="1"/>
  <c r="AJ31" i="1"/>
  <c r="L33" i="1"/>
  <c r="CF31" i="1"/>
  <c r="X31" i="1"/>
  <c r="X18" i="1"/>
  <c r="CF18" i="1"/>
  <c r="R33" i="1"/>
  <c r="AJ33" i="1"/>
  <c r="CL33" i="1"/>
  <c r="BB33" i="1"/>
  <c r="CF33" i="1"/>
  <c r="CL37" i="1"/>
  <c r="BT33" i="1"/>
  <c r="BN33" i="1"/>
  <c r="BH38" i="1"/>
  <c r="L39" i="1"/>
  <c r="CF39" i="1"/>
  <c r="AD39" i="1"/>
  <c r="BH39" i="1"/>
  <c r="AJ39" i="1"/>
  <c r="BT39" i="1"/>
  <c r="BB39" i="1"/>
  <c r="CL39" i="1"/>
  <c r="BN39" i="1"/>
  <c r="BZ39" i="1"/>
  <c r="AP39" i="1"/>
  <c r="X39" i="1"/>
  <c r="AV39" i="1"/>
  <c r="R39" i="1"/>
  <c r="L30" i="1"/>
  <c r="BT30" i="1"/>
  <c r="BB30" i="1"/>
  <c r="R30" i="1"/>
  <c r="BN30" i="1"/>
  <c r="BZ30" i="1"/>
  <c r="CL30" i="1"/>
  <c r="X30" i="1"/>
  <c r="BH30" i="1"/>
  <c r="AP30" i="1"/>
  <c r="CF30" i="1"/>
  <c r="AV30" i="1"/>
  <c r="AD33" i="1"/>
  <c r="AP28" i="1"/>
  <c r="X37" i="1"/>
  <c r="R34" i="1"/>
  <c r="L14" i="1"/>
  <c r="AJ14" i="1"/>
  <c r="X14" i="1"/>
  <c r="CL13" i="1"/>
  <c r="L28" i="1"/>
  <c r="R28" i="1"/>
  <c r="BB28" i="1"/>
  <c r="BT28" i="1"/>
  <c r="AJ28" i="1"/>
  <c r="X28" i="1"/>
  <c r="AV28" i="1"/>
  <c r="BH28" i="1"/>
  <c r="BZ28" i="1"/>
  <c r="AD28" i="1"/>
  <c r="CF28" i="1"/>
  <c r="BN28" i="1"/>
  <c r="J120" i="5"/>
  <c r="F121" i="5" s="1"/>
  <c r="G121" i="5" s="1"/>
  <c r="M2" i="1" s="1"/>
  <c r="O2" i="1" s="1"/>
  <c r="ET37" i="1" l="1"/>
  <c r="BZ14" i="1"/>
  <c r="BN37" i="1"/>
  <c r="CF37" i="1"/>
  <c r="BZ18" i="1"/>
  <c r="BT32" i="1"/>
  <c r="BB37" i="1"/>
  <c r="BT37" i="1"/>
  <c r="IR37" i="1"/>
  <c r="DD37" i="1"/>
  <c r="HB37" i="1"/>
  <c r="IF37" i="1"/>
  <c r="HH34" i="1"/>
  <c r="FL37" i="1"/>
  <c r="GV37" i="1"/>
  <c r="CR37" i="1"/>
  <c r="HZ37" i="1"/>
  <c r="DV37" i="1"/>
  <c r="BT34" i="1"/>
  <c r="AD14" i="1"/>
  <c r="BH34" i="1"/>
  <c r="AV37" i="1"/>
  <c r="BT18" i="1"/>
  <c r="AJ37" i="1"/>
  <c r="BH37" i="1"/>
  <c r="IX37" i="1"/>
  <c r="JP37" i="1"/>
  <c r="IL37" i="1"/>
  <c r="FR37" i="1"/>
  <c r="GP37" i="1"/>
  <c r="DP37" i="1"/>
  <c r="FF37" i="1"/>
  <c r="EB37" i="1"/>
  <c r="CL36" i="1"/>
  <c r="L36" i="1"/>
  <c r="X36" i="1"/>
  <c r="AD36" i="1"/>
  <c r="BZ16" i="1"/>
  <c r="BB36" i="1"/>
  <c r="BN36" i="1"/>
  <c r="CF36" i="1"/>
  <c r="BH16" i="1"/>
  <c r="BH20" i="1"/>
  <c r="AJ36" i="1"/>
  <c r="CL38" i="1"/>
  <c r="AD12" i="1"/>
  <c r="AP16" i="1"/>
  <c r="AD38" i="1"/>
  <c r="AV38" i="1"/>
  <c r="AP38" i="1"/>
  <c r="BZ38" i="1"/>
  <c r="BN38" i="1"/>
  <c r="R38" i="1"/>
  <c r="L38" i="1"/>
  <c r="X16" i="1"/>
  <c r="BT38" i="1"/>
  <c r="X38" i="1"/>
  <c r="AJ38" i="1"/>
  <c r="BZ12" i="1"/>
  <c r="AV14" i="1"/>
  <c r="BH26" i="1"/>
  <c r="AV15" i="1"/>
  <c r="BT12" i="1"/>
  <c r="R13" i="1"/>
  <c r="BN14" i="1"/>
  <c r="BT14" i="1"/>
  <c r="AD15" i="1"/>
  <c r="BB14" i="1"/>
  <c r="CL14" i="1"/>
  <c r="BN15" i="1"/>
  <c r="BH29" i="1"/>
  <c r="CF14" i="1"/>
  <c r="R14" i="1"/>
  <c r="AV27" i="1"/>
  <c r="AP14" i="1"/>
  <c r="CF27" i="1"/>
  <c r="BN12" i="1"/>
  <c r="AJ26" i="1"/>
  <c r="BH27" i="1"/>
  <c r="AJ27" i="1"/>
  <c r="X26" i="1"/>
  <c r="CL27" i="1"/>
  <c r="R27" i="1"/>
  <c r="BB27" i="1"/>
  <c r="R26" i="1"/>
  <c r="AD27" i="1"/>
  <c r="BB35" i="1"/>
  <c r="BT22" i="1"/>
  <c r="BZ27" i="1"/>
  <c r="L27" i="1"/>
  <c r="CF32" i="1"/>
  <c r="BT27" i="1"/>
  <c r="AP27" i="1"/>
  <c r="R32" i="1"/>
  <c r="AD26" i="1"/>
  <c r="X27" i="1"/>
  <c r="AP26" i="1"/>
  <c r="BN27" i="1"/>
  <c r="AD16" i="1"/>
  <c r="EH35" i="1"/>
  <c r="X32" i="1"/>
  <c r="AJ16" i="1"/>
  <c r="CL16" i="1"/>
  <c r="IL35" i="1"/>
  <c r="CL15" i="1"/>
  <c r="AV18" i="1"/>
  <c r="FF34" i="1"/>
  <c r="DV34" i="1"/>
  <c r="JP27" i="1"/>
  <c r="AJ12" i="1"/>
  <c r="FF33" i="1"/>
  <c r="AD22" i="1"/>
  <c r="AP20" i="1"/>
  <c r="BZ15" i="1"/>
  <c r="BB18" i="1"/>
  <c r="R12" i="1"/>
  <c r="FR36" i="1"/>
  <c r="CR34" i="1"/>
  <c r="CL34" i="1"/>
  <c r="X15" i="1"/>
  <c r="BB38" i="1"/>
  <c r="AP18" i="1"/>
  <c r="R36" i="1"/>
  <c r="BB12" i="1"/>
  <c r="BH36" i="1"/>
  <c r="DD27" i="1"/>
  <c r="CR33" i="1"/>
  <c r="JP32" i="1"/>
  <c r="EH34" i="1"/>
  <c r="CX34" i="1"/>
  <c r="JJ34" i="1"/>
  <c r="EN34" i="1"/>
  <c r="BN13" i="1"/>
  <c r="L13" i="1"/>
  <c r="CF26" i="1"/>
  <c r="L26" i="1"/>
  <c r="X34" i="1"/>
  <c r="AP15" i="1"/>
  <c r="R15" i="1"/>
  <c r="CL18" i="1"/>
  <c r="L18" i="1"/>
  <c r="AP12" i="1"/>
  <c r="CF12" i="1"/>
  <c r="BB25" i="1"/>
  <c r="BT36" i="1"/>
  <c r="GD34" i="1"/>
  <c r="IX34" i="1"/>
  <c r="HN29" i="1"/>
  <c r="CR32" i="1"/>
  <c r="JP36" i="1"/>
  <c r="BH13" i="1"/>
  <c r="BT13" i="1"/>
  <c r="AP34" i="1"/>
  <c r="BN26" i="1"/>
  <c r="BB22" i="1"/>
  <c r="L34" i="1"/>
  <c r="BT15" i="1"/>
  <c r="L15" i="1"/>
  <c r="BZ32" i="1"/>
  <c r="AJ18" i="1"/>
  <c r="CL12" i="1"/>
  <c r="L12" i="1"/>
  <c r="AJ34" i="1"/>
  <c r="ET34" i="1"/>
  <c r="GJ34" i="1"/>
  <c r="FX32" i="1"/>
  <c r="FX34" i="1"/>
  <c r="DD34" i="1"/>
  <c r="GP34" i="1"/>
  <c r="BZ13" i="1"/>
  <c r="BB13" i="1"/>
  <c r="AJ13" i="1"/>
  <c r="BB34" i="1"/>
  <c r="CL26" i="1"/>
  <c r="AJ15" i="1"/>
  <c r="BN18" i="1"/>
  <c r="R18" i="1"/>
  <c r="AV12" i="1"/>
  <c r="AD34" i="1"/>
  <c r="FR34" i="1"/>
  <c r="GV34" i="1"/>
  <c r="HH26" i="1"/>
  <c r="BZ26" i="1"/>
  <c r="AV34" i="1"/>
  <c r="AD32" i="1"/>
  <c r="JP34" i="1"/>
  <c r="EB34" i="1"/>
  <c r="IL34" i="1"/>
  <c r="FL34" i="1"/>
  <c r="AD13" i="1"/>
  <c r="CF13" i="1"/>
  <c r="AV13" i="1"/>
  <c r="BT26" i="1"/>
  <c r="BB15" i="1"/>
  <c r="BB32" i="1"/>
  <c r="DJ34" i="1"/>
  <c r="AP13" i="1"/>
  <c r="AV26" i="1"/>
  <c r="CF15" i="1"/>
  <c r="BZ34" i="1"/>
  <c r="AD18" i="1"/>
  <c r="X12" i="1"/>
  <c r="CF34" i="1"/>
  <c r="BN34" i="1"/>
  <c r="EH27" i="1"/>
  <c r="X25" i="1"/>
  <c r="JD26" i="1"/>
  <c r="DV26" i="1"/>
  <c r="DD26" i="1"/>
  <c r="EH26" i="1"/>
  <c r="FF26" i="1"/>
  <c r="EZ26" i="1"/>
  <c r="GD26" i="1"/>
  <c r="GJ26" i="1"/>
  <c r="EB26" i="1"/>
  <c r="CX26" i="1"/>
  <c r="DP26" i="1"/>
  <c r="ET26" i="1"/>
  <c r="DJ26" i="1"/>
  <c r="FL26" i="1"/>
  <c r="GV26" i="1"/>
  <c r="CR26" i="1"/>
  <c r="FR26" i="1"/>
  <c r="HN26" i="1"/>
  <c r="IF26" i="1"/>
  <c r="IX26" i="1"/>
  <c r="HT26" i="1"/>
  <c r="GP26" i="1"/>
  <c r="HB26" i="1"/>
  <c r="IL26" i="1"/>
  <c r="EN26" i="1"/>
  <c r="IR26" i="1"/>
  <c r="JJ26" i="1"/>
  <c r="JP26" i="1"/>
  <c r="FX26" i="1"/>
  <c r="HZ26" i="1"/>
  <c r="JD16" i="1"/>
  <c r="HH16" i="1"/>
  <c r="FF16" i="1"/>
  <c r="EH16" i="1"/>
  <c r="DP16" i="1"/>
  <c r="GP16" i="1"/>
  <c r="FL16" i="1"/>
  <c r="DD16" i="1"/>
  <c r="EB16" i="1"/>
  <c r="ET16" i="1"/>
  <c r="EZ16" i="1"/>
  <c r="CX16" i="1"/>
  <c r="DJ16" i="1"/>
  <c r="CR16" i="1"/>
  <c r="EN16" i="1"/>
  <c r="DV16" i="1"/>
  <c r="HB16" i="1"/>
  <c r="GV16" i="1"/>
  <c r="FR16" i="1"/>
  <c r="IX16" i="1"/>
  <c r="HZ16" i="1"/>
  <c r="GJ16" i="1"/>
  <c r="FX16" i="1"/>
  <c r="IF16" i="1"/>
  <c r="HN16" i="1"/>
  <c r="IL16" i="1"/>
  <c r="HT16" i="1"/>
  <c r="IR16" i="1"/>
  <c r="GD16" i="1"/>
  <c r="JJ16" i="1"/>
  <c r="JP16" i="1"/>
  <c r="EN25" i="1"/>
  <c r="DJ36" i="1"/>
  <c r="GJ36" i="1"/>
  <c r="EZ35" i="1"/>
  <c r="IR32" i="1"/>
  <c r="GD32" i="1"/>
  <c r="HB35" i="1"/>
  <c r="GV29" i="1"/>
  <c r="IR35" i="1"/>
  <c r="DD32" i="1"/>
  <c r="DV36" i="1"/>
  <c r="ET36" i="1"/>
  <c r="BN25" i="1"/>
  <c r="BH25" i="1"/>
  <c r="HT38" i="1"/>
  <c r="JP38" i="1"/>
  <c r="IL38" i="1"/>
  <c r="JD38" i="1"/>
  <c r="HZ38" i="1"/>
  <c r="IR38" i="1"/>
  <c r="HN38" i="1"/>
  <c r="IX38" i="1"/>
  <c r="JJ38" i="1"/>
  <c r="FX38" i="1"/>
  <c r="GP38" i="1"/>
  <c r="HH38" i="1"/>
  <c r="FL38" i="1"/>
  <c r="GD38" i="1"/>
  <c r="IF38" i="1"/>
  <c r="GV38" i="1"/>
  <c r="FR38" i="1"/>
  <c r="GJ38" i="1"/>
  <c r="FF38" i="1"/>
  <c r="EB38" i="1"/>
  <c r="ET38" i="1"/>
  <c r="DP38" i="1"/>
  <c r="EH38" i="1"/>
  <c r="EZ38" i="1"/>
  <c r="HB38" i="1"/>
  <c r="DV38" i="1"/>
  <c r="EN38" i="1"/>
  <c r="DJ38" i="1"/>
  <c r="CX38" i="1"/>
  <c r="DD38" i="1"/>
  <c r="CR38" i="1"/>
  <c r="AV16" i="1"/>
  <c r="JD15" i="1"/>
  <c r="DJ15" i="1"/>
  <c r="CR15" i="1"/>
  <c r="CX15" i="1"/>
  <c r="DD15" i="1"/>
  <c r="GJ15" i="1"/>
  <c r="FF15" i="1"/>
  <c r="EZ15" i="1"/>
  <c r="EH15" i="1"/>
  <c r="DV15" i="1"/>
  <c r="ET15" i="1"/>
  <c r="EB15" i="1"/>
  <c r="FR15" i="1"/>
  <c r="EN15" i="1"/>
  <c r="FX15" i="1"/>
  <c r="IX15" i="1"/>
  <c r="IF15" i="1"/>
  <c r="FL15" i="1"/>
  <c r="HN15" i="1"/>
  <c r="JP15" i="1"/>
  <c r="HH15" i="1"/>
  <c r="DP15" i="1"/>
  <c r="HB15" i="1"/>
  <c r="GV15" i="1"/>
  <c r="HT15" i="1"/>
  <c r="JJ15" i="1"/>
  <c r="GD15" i="1"/>
  <c r="IR15" i="1"/>
  <c r="IL15" i="1"/>
  <c r="GP15" i="1"/>
  <c r="HZ15" i="1"/>
  <c r="HH35" i="1"/>
  <c r="DJ35" i="1"/>
  <c r="IX36" i="1"/>
  <c r="FR35" i="1"/>
  <c r="HH32" i="1"/>
  <c r="GV36" i="1"/>
  <c r="JJ32" i="1"/>
  <c r="HB32" i="1"/>
  <c r="FL36" i="1"/>
  <c r="CX36" i="1"/>
  <c r="AJ25" i="1"/>
  <c r="JD25" i="1"/>
  <c r="EB25" i="1"/>
  <c r="DD25" i="1"/>
  <c r="EZ25" i="1"/>
  <c r="CR25" i="1"/>
  <c r="DP25" i="1"/>
  <c r="FL25" i="1"/>
  <c r="EH25" i="1"/>
  <c r="HH25" i="1"/>
  <c r="GJ25" i="1"/>
  <c r="GP25" i="1"/>
  <c r="IL25" i="1"/>
  <c r="JJ25" i="1"/>
  <c r="GV25" i="1"/>
  <c r="FX25" i="1"/>
  <c r="IF25" i="1"/>
  <c r="FF25" i="1"/>
  <c r="HN25" i="1"/>
  <c r="IR25" i="1"/>
  <c r="HT25" i="1"/>
  <c r="IX25" i="1"/>
  <c r="HB25" i="1"/>
  <c r="HZ25" i="1"/>
  <c r="DJ25" i="1"/>
  <c r="GD25" i="1"/>
  <c r="FR25" i="1"/>
  <c r="JP25" i="1"/>
  <c r="AV25" i="1"/>
  <c r="AP25" i="1"/>
  <c r="X22" i="1"/>
  <c r="JD22" i="1"/>
  <c r="DD22" i="1"/>
  <c r="EZ22" i="1"/>
  <c r="GJ22" i="1"/>
  <c r="EB22" i="1"/>
  <c r="CX22" i="1"/>
  <c r="DV22" i="1"/>
  <c r="DP22" i="1"/>
  <c r="ET22" i="1"/>
  <c r="DJ22" i="1"/>
  <c r="FL22" i="1"/>
  <c r="GV22" i="1"/>
  <c r="EN22" i="1"/>
  <c r="EH22" i="1"/>
  <c r="FF22" i="1"/>
  <c r="HN22" i="1"/>
  <c r="FR22" i="1"/>
  <c r="GD22" i="1"/>
  <c r="GP22" i="1"/>
  <c r="HB22" i="1"/>
  <c r="IL22" i="1"/>
  <c r="HT22" i="1"/>
  <c r="JP22" i="1"/>
  <c r="JJ22" i="1"/>
  <c r="CR22" i="1"/>
  <c r="HH22" i="1"/>
  <c r="IF22" i="1"/>
  <c r="FX22" i="1"/>
  <c r="HZ22" i="1"/>
  <c r="IX22" i="1"/>
  <c r="L20" i="1"/>
  <c r="JD20" i="1"/>
  <c r="CR20" i="1"/>
  <c r="EN20" i="1"/>
  <c r="DV20" i="1"/>
  <c r="HH20" i="1"/>
  <c r="FX20" i="1"/>
  <c r="FF20" i="1"/>
  <c r="EH20" i="1"/>
  <c r="DP20" i="1"/>
  <c r="GP20" i="1"/>
  <c r="FL20" i="1"/>
  <c r="DD20" i="1"/>
  <c r="EB20" i="1"/>
  <c r="ET20" i="1"/>
  <c r="EZ20" i="1"/>
  <c r="GD20" i="1"/>
  <c r="JJ20" i="1"/>
  <c r="CX20" i="1"/>
  <c r="HB20" i="1"/>
  <c r="GV20" i="1"/>
  <c r="FR20" i="1"/>
  <c r="IX20" i="1"/>
  <c r="GJ20" i="1"/>
  <c r="DJ20" i="1"/>
  <c r="IF20" i="1"/>
  <c r="HZ20" i="1"/>
  <c r="JP20" i="1"/>
  <c r="IR20" i="1"/>
  <c r="HN20" i="1"/>
  <c r="HT20" i="1"/>
  <c r="IL20" i="1"/>
  <c r="JD18" i="1"/>
  <c r="GJ18" i="1"/>
  <c r="EB18" i="1"/>
  <c r="CX18" i="1"/>
  <c r="DV18" i="1"/>
  <c r="DP18" i="1"/>
  <c r="ET18" i="1"/>
  <c r="DJ18" i="1"/>
  <c r="FL18" i="1"/>
  <c r="EN18" i="1"/>
  <c r="DD18" i="1"/>
  <c r="CR18" i="1"/>
  <c r="FR18" i="1"/>
  <c r="HN18" i="1"/>
  <c r="EZ18" i="1"/>
  <c r="GD18" i="1"/>
  <c r="GP18" i="1"/>
  <c r="HB18" i="1"/>
  <c r="IR18" i="1"/>
  <c r="EH18" i="1"/>
  <c r="GV18" i="1"/>
  <c r="JJ18" i="1"/>
  <c r="JP18" i="1"/>
  <c r="FX18" i="1"/>
  <c r="HZ18" i="1"/>
  <c r="FF18" i="1"/>
  <c r="IX18" i="1"/>
  <c r="IL18" i="1"/>
  <c r="HH18" i="1"/>
  <c r="IF18" i="1"/>
  <c r="HT18" i="1"/>
  <c r="AV36" i="1"/>
  <c r="JD36" i="1"/>
  <c r="JD27" i="1"/>
  <c r="CR27" i="1"/>
  <c r="EN27" i="1"/>
  <c r="DP27" i="1"/>
  <c r="FX27" i="1"/>
  <c r="CX27" i="1"/>
  <c r="GJ27" i="1"/>
  <c r="FF27" i="1"/>
  <c r="GD27" i="1"/>
  <c r="HZ27" i="1"/>
  <c r="DV27" i="1"/>
  <c r="GP27" i="1"/>
  <c r="IX27" i="1"/>
  <c r="HN27" i="1"/>
  <c r="HB27" i="1"/>
  <c r="HH27" i="1"/>
  <c r="ET27" i="1"/>
  <c r="GV27" i="1"/>
  <c r="HT27" i="1"/>
  <c r="JJ27" i="1"/>
  <c r="IR27" i="1"/>
  <c r="IL27" i="1"/>
  <c r="HN36" i="1"/>
  <c r="ET25" i="1"/>
  <c r="IF35" i="1"/>
  <c r="FX36" i="1"/>
  <c r="JJ36" i="1"/>
  <c r="EB27" i="1"/>
  <c r="EB36" i="1"/>
  <c r="DV35" i="1"/>
  <c r="HZ35" i="1"/>
  <c r="HT36" i="1"/>
  <c r="GP36" i="1"/>
  <c r="FF36" i="1"/>
  <c r="BT25" i="1"/>
  <c r="AD35" i="1"/>
  <c r="JD35" i="1"/>
  <c r="CR35" i="1"/>
  <c r="CF29" i="1"/>
  <c r="JD29" i="1"/>
  <c r="EH29" i="1"/>
  <c r="EB29" i="1"/>
  <c r="GD29" i="1"/>
  <c r="DD29" i="1"/>
  <c r="EZ29" i="1"/>
  <c r="CR29" i="1"/>
  <c r="ET29" i="1"/>
  <c r="DV29" i="1"/>
  <c r="EN29" i="1"/>
  <c r="FL29" i="1"/>
  <c r="DJ29" i="1"/>
  <c r="FF29" i="1"/>
  <c r="HH29" i="1"/>
  <c r="FR29" i="1"/>
  <c r="GJ29" i="1"/>
  <c r="JJ29" i="1"/>
  <c r="IL29" i="1"/>
  <c r="HT29" i="1"/>
  <c r="IX29" i="1"/>
  <c r="FX29" i="1"/>
  <c r="HB29" i="1"/>
  <c r="IF29" i="1"/>
  <c r="JP29" i="1"/>
  <c r="HZ29" i="1"/>
  <c r="EN35" i="1"/>
  <c r="GP29" i="1"/>
  <c r="CX35" i="1"/>
  <c r="IX35" i="1"/>
  <c r="ET35" i="1"/>
  <c r="CR36" i="1"/>
  <c r="EB32" i="1"/>
  <c r="DP36" i="1"/>
  <c r="HT35" i="1"/>
  <c r="FX35" i="1"/>
  <c r="BT17" i="1"/>
  <c r="JD17" i="1"/>
  <c r="ET17" i="1"/>
  <c r="DV17" i="1"/>
  <c r="CR17" i="1"/>
  <c r="DP17" i="1"/>
  <c r="FL17" i="1"/>
  <c r="EN17" i="1"/>
  <c r="EH17" i="1"/>
  <c r="DJ17" i="1"/>
  <c r="FF17" i="1"/>
  <c r="GV17" i="1"/>
  <c r="HH17" i="1"/>
  <c r="DD17" i="1"/>
  <c r="EZ17" i="1"/>
  <c r="FX17" i="1"/>
  <c r="EB17" i="1"/>
  <c r="HN17" i="1"/>
  <c r="IR17" i="1"/>
  <c r="HT17" i="1"/>
  <c r="IX17" i="1"/>
  <c r="IF17" i="1"/>
  <c r="HB17" i="1"/>
  <c r="HZ17" i="1"/>
  <c r="CX17" i="1"/>
  <c r="GD17" i="1"/>
  <c r="JP17" i="1"/>
  <c r="FR17" i="1"/>
  <c r="GP17" i="1"/>
  <c r="IL17" i="1"/>
  <c r="JJ17" i="1"/>
  <c r="GJ17" i="1"/>
  <c r="DV25" i="1"/>
  <c r="AD25" i="1"/>
  <c r="R25" i="1"/>
  <c r="X19" i="1"/>
  <c r="JD19" i="1"/>
  <c r="FX19" i="1"/>
  <c r="DJ19" i="1"/>
  <c r="CX19" i="1"/>
  <c r="DD19" i="1"/>
  <c r="GJ19" i="1"/>
  <c r="FF19" i="1"/>
  <c r="EZ19" i="1"/>
  <c r="EH19" i="1"/>
  <c r="DV19" i="1"/>
  <c r="ET19" i="1"/>
  <c r="EB19" i="1"/>
  <c r="HB19" i="1"/>
  <c r="FR19" i="1"/>
  <c r="CR19" i="1"/>
  <c r="DP19" i="1"/>
  <c r="FL19" i="1"/>
  <c r="GP19" i="1"/>
  <c r="IX19" i="1"/>
  <c r="IF19" i="1"/>
  <c r="HN19" i="1"/>
  <c r="JP19" i="1"/>
  <c r="HH19" i="1"/>
  <c r="EN19" i="1"/>
  <c r="GV19" i="1"/>
  <c r="HT19" i="1"/>
  <c r="JJ19" i="1"/>
  <c r="HZ19" i="1"/>
  <c r="IL19" i="1"/>
  <c r="IR19" i="1"/>
  <c r="GD19" i="1"/>
  <c r="AJ24" i="1"/>
  <c r="JD24" i="1"/>
  <c r="CR24" i="1"/>
  <c r="EN24" i="1"/>
  <c r="DV24" i="1"/>
  <c r="HH24" i="1"/>
  <c r="FX24" i="1"/>
  <c r="FF24" i="1"/>
  <c r="EH24" i="1"/>
  <c r="DP24" i="1"/>
  <c r="FL24" i="1"/>
  <c r="DD24" i="1"/>
  <c r="EB24" i="1"/>
  <c r="CX24" i="1"/>
  <c r="DJ24" i="1"/>
  <c r="EZ24" i="1"/>
  <c r="JP24" i="1"/>
  <c r="GP24" i="1"/>
  <c r="GD24" i="1"/>
  <c r="JJ24" i="1"/>
  <c r="IX24" i="1"/>
  <c r="ET24" i="1"/>
  <c r="HB24" i="1"/>
  <c r="GV24" i="1"/>
  <c r="FR24" i="1"/>
  <c r="GJ24" i="1"/>
  <c r="HN24" i="1"/>
  <c r="IL24" i="1"/>
  <c r="HT24" i="1"/>
  <c r="IR24" i="1"/>
  <c r="IF24" i="1"/>
  <c r="HZ24" i="1"/>
  <c r="JD14" i="1"/>
  <c r="CX14" i="1"/>
  <c r="DV14" i="1"/>
  <c r="DP14" i="1"/>
  <c r="ET14" i="1"/>
  <c r="DD14" i="1"/>
  <c r="DJ14" i="1"/>
  <c r="FL14" i="1"/>
  <c r="GV14" i="1"/>
  <c r="EN14" i="1"/>
  <c r="CR14" i="1"/>
  <c r="FR14" i="1"/>
  <c r="HN14" i="1"/>
  <c r="EH14" i="1"/>
  <c r="FF14" i="1"/>
  <c r="GJ14" i="1"/>
  <c r="EB14" i="1"/>
  <c r="GD14" i="1"/>
  <c r="IR14" i="1"/>
  <c r="JJ14" i="1"/>
  <c r="JP14" i="1"/>
  <c r="FX14" i="1"/>
  <c r="HZ14" i="1"/>
  <c r="EZ14" i="1"/>
  <c r="HH14" i="1"/>
  <c r="IF14" i="1"/>
  <c r="GP14" i="1"/>
  <c r="HB14" i="1"/>
  <c r="IL14" i="1"/>
  <c r="HT14" i="1"/>
  <c r="IX14" i="1"/>
  <c r="JD12" i="1"/>
  <c r="FF12" i="1"/>
  <c r="EH12" i="1"/>
  <c r="DP12" i="1"/>
  <c r="FL12" i="1"/>
  <c r="DD12" i="1"/>
  <c r="EB12" i="1"/>
  <c r="ET12" i="1"/>
  <c r="EZ12" i="1"/>
  <c r="CX12" i="1"/>
  <c r="DJ12" i="1"/>
  <c r="HH12" i="1"/>
  <c r="FX12" i="1"/>
  <c r="GP12" i="1"/>
  <c r="GV12" i="1"/>
  <c r="FR12" i="1"/>
  <c r="IX12" i="1"/>
  <c r="EN12" i="1"/>
  <c r="GJ12" i="1"/>
  <c r="IF12" i="1"/>
  <c r="HZ12" i="1"/>
  <c r="HN12" i="1"/>
  <c r="IL12" i="1"/>
  <c r="HT12" i="1"/>
  <c r="JP12" i="1"/>
  <c r="CR12" i="1"/>
  <c r="DV12" i="1"/>
  <c r="HB12" i="1"/>
  <c r="IR12" i="1"/>
  <c r="JJ12" i="1"/>
  <c r="GD12" i="1"/>
  <c r="JP35" i="1"/>
  <c r="IX32" i="1"/>
  <c r="GJ32" i="1"/>
  <c r="FL27" i="1"/>
  <c r="IF27" i="1"/>
  <c r="DD35" i="1"/>
  <c r="EH36" i="1"/>
  <c r="FF35" i="1"/>
  <c r="CF25" i="1"/>
  <c r="L25" i="1"/>
  <c r="BZ36" i="1"/>
  <c r="AP32" i="1"/>
  <c r="JD32" i="1"/>
  <c r="CX32" i="1"/>
  <c r="ET32" i="1"/>
  <c r="EN32" i="1"/>
  <c r="DV32" i="1"/>
  <c r="GP32" i="1"/>
  <c r="FF32" i="1"/>
  <c r="HN32" i="1"/>
  <c r="HT32" i="1"/>
  <c r="GV32" i="1"/>
  <c r="IL32" i="1"/>
  <c r="FL32" i="1"/>
  <c r="HZ32" i="1"/>
  <c r="FR32" i="1"/>
  <c r="R16" i="1"/>
  <c r="IF32" i="1"/>
  <c r="GD36" i="1"/>
  <c r="DJ32" i="1"/>
  <c r="JJ35" i="1"/>
  <c r="HB36" i="1"/>
  <c r="GP35" i="1"/>
  <c r="DD36" i="1"/>
  <c r="HZ36" i="1"/>
  <c r="EZ36" i="1"/>
  <c r="IL36" i="1"/>
  <c r="EH32" i="1"/>
  <c r="IF36" i="1"/>
  <c r="HN35" i="1"/>
  <c r="HH36" i="1"/>
  <c r="JD34" i="1"/>
  <c r="EZ34" i="1"/>
  <c r="DP34" i="1"/>
  <c r="HZ34" i="1"/>
  <c r="HT34" i="1"/>
  <c r="IR34" i="1"/>
  <c r="BW35" i="1"/>
  <c r="BW34" i="1"/>
  <c r="BW36" i="1"/>
  <c r="BW37" i="1"/>
  <c r="BW38" i="1"/>
  <c r="BW39" i="1"/>
  <c r="BW31" i="1"/>
  <c r="BW32" i="1"/>
  <c r="BW33" i="1"/>
  <c r="JM39" i="1"/>
  <c r="JG38" i="1"/>
  <c r="JG34" i="1"/>
  <c r="IO37" i="1"/>
  <c r="IO33" i="1"/>
  <c r="IO29" i="1"/>
  <c r="II39" i="1"/>
  <c r="IC38" i="1"/>
  <c r="IC34" i="1"/>
  <c r="HQ35" i="1"/>
  <c r="HQ31" i="1"/>
  <c r="JM35" i="1"/>
  <c r="JM31" i="1"/>
  <c r="JM27" i="1"/>
  <c r="IU38" i="1"/>
  <c r="IU34" i="1"/>
  <c r="II35" i="1"/>
  <c r="HW36" i="1"/>
  <c r="HW28" i="1"/>
  <c r="JG37" i="1"/>
  <c r="JG33" i="1"/>
  <c r="JA39" i="1"/>
  <c r="JA37" i="1"/>
  <c r="JA35" i="1"/>
  <c r="JA33" i="1"/>
  <c r="IO36" i="1"/>
  <c r="IO32" i="1"/>
  <c r="IC37" i="1"/>
  <c r="IC33" i="1"/>
  <c r="HW39" i="1"/>
  <c r="HQ38" i="1"/>
  <c r="HQ30" i="1"/>
  <c r="JM38" i="1"/>
  <c r="JM34" i="1"/>
  <c r="IU37" i="1"/>
  <c r="IU33" i="1"/>
  <c r="IO39" i="1"/>
  <c r="II38" i="1"/>
  <c r="II34" i="1"/>
  <c r="II30" i="1"/>
  <c r="HW35" i="1"/>
  <c r="HW31" i="1"/>
  <c r="JG36" i="1"/>
  <c r="JG32" i="1"/>
  <c r="IO35" i="1"/>
  <c r="IO31" i="1"/>
  <c r="IC36" i="1"/>
  <c r="IC32" i="1"/>
  <c r="HQ37" i="1"/>
  <c r="HK39" i="1"/>
  <c r="JM37" i="1"/>
  <c r="JM33" i="1"/>
  <c r="JG39" i="1"/>
  <c r="IU36" i="1"/>
  <c r="IU32" i="1"/>
  <c r="II37" i="1"/>
  <c r="IC39" i="1"/>
  <c r="HW38" i="1"/>
  <c r="HW30" i="1"/>
  <c r="JM36" i="1"/>
  <c r="JM32" i="1"/>
  <c r="IU35" i="1"/>
  <c r="II36" i="1"/>
  <c r="HW37" i="1"/>
  <c r="HW33" i="1"/>
  <c r="HQ39" i="1"/>
  <c r="HE36" i="1"/>
  <c r="HE32" i="1"/>
  <c r="GS37" i="1"/>
  <c r="GS33" i="1"/>
  <c r="GS29" i="1"/>
  <c r="GM39" i="1"/>
  <c r="GG38" i="1"/>
  <c r="GG34" i="1"/>
  <c r="GG30" i="1"/>
  <c r="FU35" i="1"/>
  <c r="FU31" i="1"/>
  <c r="FI36" i="1"/>
  <c r="JG35" i="1"/>
  <c r="HQ36" i="1"/>
  <c r="HK37" i="1"/>
  <c r="HK33" i="1"/>
  <c r="HK29" i="1"/>
  <c r="HE39" i="1"/>
  <c r="GY38" i="1"/>
  <c r="GY34" i="1"/>
  <c r="GY30" i="1"/>
  <c r="GM35" i="1"/>
  <c r="GM31" i="1"/>
  <c r="GA36" i="1"/>
  <c r="GA32" i="1"/>
  <c r="GA28" i="1"/>
  <c r="FO37" i="1"/>
  <c r="FO33" i="1"/>
  <c r="FI39" i="1"/>
  <c r="IU39" i="1"/>
  <c r="HE35" i="1"/>
  <c r="GS36" i="1"/>
  <c r="GS28" i="1"/>
  <c r="GG37" i="1"/>
  <c r="GA39" i="1"/>
  <c r="FU38" i="1"/>
  <c r="FU34" i="1"/>
  <c r="FI35" i="1"/>
  <c r="HK36" i="1"/>
  <c r="HK28" i="1"/>
  <c r="GY37" i="1"/>
  <c r="GY33" i="1"/>
  <c r="GS39" i="1"/>
  <c r="GM38" i="1"/>
  <c r="GM34" i="1"/>
  <c r="GA35" i="1"/>
  <c r="GA31" i="1"/>
  <c r="FO36" i="1"/>
  <c r="JA38" i="1"/>
  <c r="HE38" i="1"/>
  <c r="HE34" i="1"/>
  <c r="HE26" i="1"/>
  <c r="GS35" i="1"/>
  <c r="GS31" i="1"/>
  <c r="GG36" i="1"/>
  <c r="GG32" i="1"/>
  <c r="GG28" i="1"/>
  <c r="FU37" i="1"/>
  <c r="FO39" i="1"/>
  <c r="FI38" i="1"/>
  <c r="JA36" i="1"/>
  <c r="IC35" i="1"/>
  <c r="IC27" i="1"/>
  <c r="HK35" i="1"/>
  <c r="HK31" i="1"/>
  <c r="GY36" i="1"/>
  <c r="GY32" i="1"/>
  <c r="GM37" i="1"/>
  <c r="GM33" i="1"/>
  <c r="GM29" i="1"/>
  <c r="GG39" i="1"/>
  <c r="GA38" i="1"/>
  <c r="GA34" i="1"/>
  <c r="FO35" i="1"/>
  <c r="FO27" i="1"/>
  <c r="JA34" i="1"/>
  <c r="IO38" i="1"/>
  <c r="IC31" i="1"/>
  <c r="HE37" i="1"/>
  <c r="HE33" i="1"/>
  <c r="GY39" i="1"/>
  <c r="GS38" i="1"/>
  <c r="GS34" i="1"/>
  <c r="GG35" i="1"/>
  <c r="FU36" i="1"/>
  <c r="FU32" i="1"/>
  <c r="FU28" i="1"/>
  <c r="FI37" i="1"/>
  <c r="JA32" i="1"/>
  <c r="GY31" i="1"/>
  <c r="FO38" i="1"/>
  <c r="FC35" i="1"/>
  <c r="EQ36" i="1"/>
  <c r="EE37" i="1"/>
  <c r="EE33" i="1"/>
  <c r="DY39" i="1"/>
  <c r="DS38" i="1"/>
  <c r="DS34" i="1"/>
  <c r="GM36" i="1"/>
  <c r="FO34" i="1"/>
  <c r="EW37" i="1"/>
  <c r="EW33" i="1"/>
  <c r="EQ39" i="1"/>
  <c r="EK38" i="1"/>
  <c r="EK34" i="1"/>
  <c r="DY35" i="1"/>
  <c r="DY31" i="1"/>
  <c r="DY27" i="1"/>
  <c r="DM36" i="1"/>
  <c r="DM32" i="1"/>
  <c r="FC38" i="1"/>
  <c r="FC34" i="1"/>
  <c r="EQ35" i="1"/>
  <c r="EE36" i="1"/>
  <c r="EE32" i="1"/>
  <c r="DS37" i="1"/>
  <c r="DS33" i="1"/>
  <c r="DS25" i="1"/>
  <c r="DM39" i="1"/>
  <c r="HK38" i="1"/>
  <c r="FI27" i="1"/>
  <c r="EW36" i="1"/>
  <c r="EW32" i="1"/>
  <c r="EK37" i="1"/>
  <c r="EK33" i="1"/>
  <c r="EK25" i="1"/>
  <c r="EE39" i="1"/>
  <c r="DY38" i="1"/>
  <c r="DY34" i="1"/>
  <c r="DM35" i="1"/>
  <c r="HK34" i="1"/>
  <c r="FC37" i="1"/>
  <c r="FC33" i="1"/>
  <c r="EW39" i="1"/>
  <c r="EQ38" i="1"/>
  <c r="EQ34" i="1"/>
  <c r="EE35" i="1"/>
  <c r="EE31" i="1"/>
  <c r="EE27" i="1"/>
  <c r="DS36" i="1"/>
  <c r="IO22" i="1"/>
  <c r="GA37" i="1"/>
  <c r="FU39" i="1"/>
  <c r="EW35" i="1"/>
  <c r="EW31" i="1"/>
  <c r="EW27" i="1"/>
  <c r="EK36" i="1"/>
  <c r="DY37" i="1"/>
  <c r="DY33" i="1"/>
  <c r="DS39" i="1"/>
  <c r="DM38" i="1"/>
  <c r="GM28" i="1"/>
  <c r="GA33" i="1"/>
  <c r="FI34" i="1"/>
  <c r="FC36" i="1"/>
  <c r="EQ37" i="1"/>
  <c r="EQ33" i="1"/>
  <c r="EQ25" i="1"/>
  <c r="EK39" i="1"/>
  <c r="EE38" i="1"/>
  <c r="EE34" i="1"/>
  <c r="DS35" i="1"/>
  <c r="DG35" i="1"/>
  <c r="DG27" i="1"/>
  <c r="CU36" i="1"/>
  <c r="FC39" i="1"/>
  <c r="DG36" i="1"/>
  <c r="EK35" i="1"/>
  <c r="DM21" i="1"/>
  <c r="DA37" i="1"/>
  <c r="DA33" i="1"/>
  <c r="CU39" i="1"/>
  <c r="CO38" i="1"/>
  <c r="CO34" i="1"/>
  <c r="CO30" i="1"/>
  <c r="DY32" i="1"/>
  <c r="CU25" i="1"/>
  <c r="DM37" i="1"/>
  <c r="DM29" i="1"/>
  <c r="DG38" i="1"/>
  <c r="DG34" i="1"/>
  <c r="CU35" i="1"/>
  <c r="FI33" i="1"/>
  <c r="DA36" i="1"/>
  <c r="DA32" i="1"/>
  <c r="CO37" i="1"/>
  <c r="CO33" i="1"/>
  <c r="GY35" i="1"/>
  <c r="CU33" i="1"/>
  <c r="CO39" i="1"/>
  <c r="EW38" i="1"/>
  <c r="DG37" i="1"/>
  <c r="DG33" i="1"/>
  <c r="DA39" i="1"/>
  <c r="CU38" i="1"/>
  <c r="CU34" i="1"/>
  <c r="DY36" i="1"/>
  <c r="DM33" i="1"/>
  <c r="DA35" i="1"/>
  <c r="DA31" i="1"/>
  <c r="DA27" i="1"/>
  <c r="CO36" i="1"/>
  <c r="CO32" i="1"/>
  <c r="DG32" i="1"/>
  <c r="CU29" i="1"/>
  <c r="EW30" i="1"/>
  <c r="DG39" i="1"/>
  <c r="DA38" i="1"/>
  <c r="DA34" i="1"/>
  <c r="CU37" i="1"/>
  <c r="AY31" i="1"/>
  <c r="AM27" i="1"/>
  <c r="O25" i="1"/>
  <c r="AG33" i="1"/>
  <c r="U30" i="1"/>
  <c r="CI33" i="1"/>
  <c r="AG32" i="1"/>
  <c r="AA24" i="1"/>
  <c r="O29" i="1"/>
  <c r="AY33" i="1"/>
  <c r="BZ25" i="1"/>
  <c r="L23" i="1"/>
  <c r="JD23" i="1"/>
  <c r="DP23" i="1"/>
  <c r="FL23" i="1"/>
  <c r="FX23" i="1"/>
  <c r="DJ23" i="1"/>
  <c r="CX23" i="1"/>
  <c r="DD23" i="1"/>
  <c r="FF23" i="1"/>
  <c r="EZ23" i="1"/>
  <c r="EH23" i="1"/>
  <c r="DV23" i="1"/>
  <c r="ET23" i="1"/>
  <c r="EB23" i="1"/>
  <c r="HB23" i="1"/>
  <c r="CR23" i="1"/>
  <c r="EN23" i="1"/>
  <c r="GJ23" i="1"/>
  <c r="HZ23" i="1"/>
  <c r="GP23" i="1"/>
  <c r="IX23" i="1"/>
  <c r="IF23" i="1"/>
  <c r="HN23" i="1"/>
  <c r="JP23" i="1"/>
  <c r="HH23" i="1"/>
  <c r="FR23" i="1"/>
  <c r="GD23" i="1"/>
  <c r="IR23" i="1"/>
  <c r="IL23" i="1"/>
  <c r="HT23" i="1"/>
  <c r="JJ23" i="1"/>
  <c r="GV23" i="1"/>
  <c r="JD13" i="1"/>
  <c r="ET13" i="1"/>
  <c r="DV13" i="1"/>
  <c r="DP13" i="1"/>
  <c r="FL13" i="1"/>
  <c r="EN13" i="1"/>
  <c r="EH13" i="1"/>
  <c r="DJ13" i="1"/>
  <c r="FF13" i="1"/>
  <c r="GV13" i="1"/>
  <c r="CR13" i="1"/>
  <c r="HH13" i="1"/>
  <c r="CX13" i="1"/>
  <c r="EB13" i="1"/>
  <c r="GD13" i="1"/>
  <c r="DD13" i="1"/>
  <c r="HN13" i="1"/>
  <c r="IR13" i="1"/>
  <c r="HT13" i="1"/>
  <c r="IX13" i="1"/>
  <c r="HB13" i="1"/>
  <c r="HZ13" i="1"/>
  <c r="IF13" i="1"/>
  <c r="JP13" i="1"/>
  <c r="EZ13" i="1"/>
  <c r="FR13" i="1"/>
  <c r="GJ13" i="1"/>
  <c r="FX13" i="1"/>
  <c r="JJ13" i="1"/>
  <c r="GP13" i="1"/>
  <c r="IL13" i="1"/>
  <c r="IR22" i="1"/>
  <c r="EB35" i="1"/>
  <c r="IR36" i="1"/>
  <c r="DJ27" i="1"/>
  <c r="GD35" i="1"/>
  <c r="IR29" i="1"/>
  <c r="FR27" i="1"/>
  <c r="GV35" i="1"/>
  <c r="DP35" i="1"/>
  <c r="EZ32" i="1"/>
  <c r="GJ35" i="1"/>
  <c r="DP29" i="1"/>
  <c r="CF19" i="1"/>
  <c r="BB19" i="1"/>
  <c r="L16" i="1"/>
  <c r="BT16" i="1"/>
  <c r="BB16" i="1"/>
  <c r="CF24" i="1"/>
  <c r="R24" i="1"/>
  <c r="CL25" i="1"/>
  <c r="BN16" i="1"/>
  <c r="BZ23" i="1"/>
  <c r="CF23" i="1"/>
  <c r="BN23" i="1"/>
  <c r="CL32" i="1"/>
  <c r="AP23" i="1"/>
  <c r="AJ23" i="1"/>
  <c r="BT23" i="1"/>
  <c r="AD23" i="1"/>
  <c r="AV23" i="1"/>
  <c r="R23" i="1"/>
  <c r="AD17" i="1"/>
  <c r="L32" i="1"/>
  <c r="CL23" i="1"/>
  <c r="L17" i="1"/>
  <c r="BB23" i="1"/>
  <c r="BH23" i="1"/>
  <c r="AJ29" i="1"/>
  <c r="BZ35" i="1"/>
  <c r="BN35" i="1"/>
  <c r="AP29" i="1"/>
  <c r="X29" i="1"/>
  <c r="AP35" i="1"/>
  <c r="CL35" i="1"/>
  <c r="R29" i="1"/>
  <c r="CL29" i="1"/>
  <c r="BB29" i="1"/>
  <c r="L29" i="1"/>
  <c r="AV32" i="1"/>
  <c r="R35" i="1"/>
  <c r="BZ29" i="1"/>
  <c r="BN29" i="1"/>
  <c r="BT29" i="1"/>
  <c r="AJ35" i="1"/>
  <c r="AD29" i="1"/>
  <c r="BN32" i="1"/>
  <c r="BH17" i="1"/>
  <c r="AV17" i="1"/>
  <c r="AP17" i="1"/>
  <c r="AJ17" i="1"/>
  <c r="BB17" i="1"/>
  <c r="BZ17" i="1"/>
  <c r="X17" i="1"/>
  <c r="R17" i="1"/>
  <c r="CF17" i="1"/>
  <c r="CL17" i="1"/>
  <c r="BN17" i="1"/>
  <c r="AJ32" i="1"/>
  <c r="BH32" i="1"/>
  <c r="BH19" i="1"/>
  <c r="R19" i="1"/>
  <c r="AV24" i="1"/>
  <c r="BT24" i="1"/>
  <c r="AV29" i="1"/>
  <c r="AP19" i="1"/>
  <c r="BT19" i="1"/>
  <c r="X24" i="1"/>
  <c r="L24" i="1"/>
  <c r="BN19" i="1"/>
  <c r="L19" i="1"/>
  <c r="AD24" i="1"/>
  <c r="AV35" i="1"/>
  <c r="CL19" i="1"/>
  <c r="CL24" i="1"/>
  <c r="BB24" i="1"/>
  <c r="CF35" i="1"/>
  <c r="AJ19" i="1"/>
  <c r="BN24" i="1"/>
  <c r="BH35" i="1"/>
  <c r="BT35" i="1"/>
  <c r="X35" i="1"/>
  <c r="AV19" i="1"/>
  <c r="AD19" i="1"/>
  <c r="BZ24" i="1"/>
  <c r="BH24" i="1"/>
  <c r="BZ19" i="1"/>
  <c r="AP24" i="1"/>
  <c r="AV20" i="1"/>
  <c r="BN20" i="1"/>
  <c r="AJ20" i="1"/>
  <c r="CF20" i="1"/>
  <c r="BZ20" i="1"/>
  <c r="X20" i="1"/>
  <c r="R20" i="1"/>
  <c r="L35" i="1"/>
  <c r="BB20" i="1"/>
  <c r="CL20" i="1"/>
  <c r="AD20" i="1"/>
  <c r="CL22" i="1"/>
  <c r="R22" i="1"/>
  <c r="I23" i="1"/>
  <c r="AY38" i="1"/>
  <c r="AA33" i="1"/>
  <c r="BE37" i="1"/>
  <c r="BK34" i="1"/>
  <c r="CC39" i="1"/>
  <c r="AG36" i="1"/>
  <c r="BE39" i="1"/>
  <c r="CI35" i="1"/>
  <c r="AS34" i="1"/>
  <c r="AA38" i="1"/>
  <c r="AY32" i="1"/>
  <c r="BK36" i="1"/>
  <c r="AM33" i="1"/>
  <c r="AM28" i="1"/>
  <c r="C30" i="1"/>
  <c r="C15" i="1"/>
  <c r="C16" i="1"/>
  <c r="I38" i="1"/>
  <c r="CI31" i="1"/>
  <c r="AY35" i="1"/>
  <c r="AA29" i="1"/>
  <c r="BE34" i="1"/>
  <c r="AY34" i="1"/>
  <c r="CC32" i="1"/>
  <c r="AA39" i="1"/>
  <c r="CI36" i="1"/>
  <c r="CC34" i="1"/>
  <c r="BK28" i="1"/>
  <c r="AM32" i="1"/>
  <c r="BE35" i="1"/>
  <c r="AS33" i="1"/>
  <c r="CI28" i="1"/>
  <c r="AA35" i="1"/>
  <c r="AS38" i="1"/>
  <c r="C38" i="1"/>
  <c r="C19" i="1"/>
  <c r="C21" i="1"/>
  <c r="I37" i="1"/>
  <c r="CC37" i="1"/>
  <c r="AS36" i="1"/>
  <c r="CI38" i="1"/>
  <c r="AS39" i="1"/>
  <c r="AS35" i="1"/>
  <c r="CC35" i="1"/>
  <c r="CC31" i="1"/>
  <c r="AS37" i="1"/>
  <c r="AG39" i="1"/>
  <c r="AA31" i="1"/>
  <c r="AS29" i="1"/>
  <c r="AM37" i="1"/>
  <c r="BQ35" i="1"/>
  <c r="C34" i="1"/>
  <c r="C31" i="1"/>
  <c r="C24" i="1"/>
  <c r="C26" i="1"/>
  <c r="I35" i="1"/>
  <c r="BQ31" i="1"/>
  <c r="AA34" i="1"/>
  <c r="AS25" i="1"/>
  <c r="AY26" i="1"/>
  <c r="C35" i="1"/>
  <c r="C17" i="1"/>
  <c r="C27" i="1"/>
  <c r="C28" i="1"/>
  <c r="C32" i="1"/>
  <c r="I31" i="1"/>
  <c r="C11" i="1"/>
  <c r="BQ38" i="1"/>
  <c r="AM35" i="1"/>
  <c r="CI34" i="1"/>
  <c r="AG37" i="1"/>
  <c r="AM38" i="1"/>
  <c r="BQ33" i="1"/>
  <c r="U36" i="1"/>
  <c r="AA26" i="1"/>
  <c r="AM29" i="1"/>
  <c r="C39" i="1"/>
  <c r="I33" i="1"/>
  <c r="C14" i="1"/>
  <c r="C37" i="1"/>
  <c r="BQ34" i="1"/>
  <c r="AM31" i="1"/>
  <c r="CC33" i="1"/>
  <c r="CC36" i="1"/>
  <c r="AM34" i="1"/>
  <c r="BE36" i="1"/>
  <c r="BQ36" i="1"/>
  <c r="BQ39" i="1"/>
  <c r="BK39" i="1"/>
  <c r="O33" i="1"/>
  <c r="U39" i="1"/>
  <c r="O35" i="1"/>
  <c r="U38" i="1"/>
  <c r="AA30" i="1"/>
  <c r="U34" i="1"/>
  <c r="C23" i="1"/>
  <c r="I34" i="1"/>
  <c r="BQ27" i="1"/>
  <c r="AG34" i="1"/>
  <c r="CC29" i="1"/>
  <c r="AA36" i="1"/>
  <c r="BE33" i="1"/>
  <c r="BK37" i="1"/>
  <c r="BQ32" i="1"/>
  <c r="BE38" i="1"/>
  <c r="O31" i="1"/>
  <c r="U35" i="1"/>
  <c r="O39" i="1"/>
  <c r="O28" i="1"/>
  <c r="O37" i="1"/>
  <c r="U37" i="1"/>
  <c r="C36" i="1"/>
  <c r="C33" i="1"/>
  <c r="C20" i="1"/>
  <c r="C18" i="1"/>
  <c r="I30" i="1"/>
  <c r="AG38" i="1"/>
  <c r="BE32" i="1"/>
  <c r="AG35" i="1"/>
  <c r="C12" i="1"/>
  <c r="BK35" i="1"/>
  <c r="AG30" i="1"/>
  <c r="BQ37" i="1"/>
  <c r="AA32" i="1"/>
  <c r="AY37" i="1"/>
  <c r="BK33" i="1"/>
  <c r="AY39" i="1"/>
  <c r="AM39" i="1"/>
  <c r="O32" i="1"/>
  <c r="U31" i="1"/>
  <c r="CI24" i="1"/>
  <c r="O36" i="1"/>
  <c r="AM36" i="1"/>
  <c r="U33" i="1"/>
  <c r="C29" i="1"/>
  <c r="C13" i="1"/>
  <c r="C25" i="1"/>
  <c r="C22" i="1"/>
  <c r="I36" i="1"/>
  <c r="BE31" i="1"/>
  <c r="AA37" i="1"/>
  <c r="BK38" i="1"/>
  <c r="CI37" i="1"/>
  <c r="AY27" i="1"/>
  <c r="BK25" i="1"/>
  <c r="AY36" i="1"/>
  <c r="CI39" i="1"/>
  <c r="O34" i="1"/>
  <c r="CC38" i="1"/>
  <c r="O38" i="1"/>
  <c r="I39" i="1"/>
  <c r="AV22" i="1"/>
  <c r="L22" i="1"/>
  <c r="CF22" i="1"/>
  <c r="AP22" i="1"/>
  <c r="BN22" i="1"/>
  <c r="AJ22" i="1"/>
  <c r="BH22" i="1"/>
  <c r="E17" i="1" l="1"/>
  <c r="DZ17" i="1" s="1"/>
  <c r="E31" i="1"/>
  <c r="GB31" i="1" s="1"/>
  <c r="HT41" i="1"/>
  <c r="O83" i="1" s="1"/>
  <c r="BH41" i="1"/>
  <c r="O76" i="1" s="1"/>
  <c r="ET41" i="1"/>
  <c r="O63" i="1" s="1"/>
  <c r="E35" i="1"/>
  <c r="EL35" i="1" s="1"/>
  <c r="JB31" i="1"/>
  <c r="CV31" i="1"/>
  <c r="EL31" i="1"/>
  <c r="FJ31" i="1"/>
  <c r="DN31" i="1"/>
  <c r="GH31" i="1"/>
  <c r="IV31" i="1"/>
  <c r="FP31" i="1"/>
  <c r="HF31" i="1"/>
  <c r="IJ31" i="1"/>
  <c r="DB31" i="1"/>
  <c r="JP41" i="1"/>
  <c r="O86" i="1" s="1"/>
  <c r="IX41" i="1"/>
  <c r="O78" i="1" s="1"/>
  <c r="EZ41" i="1"/>
  <c r="O61" i="1" s="1"/>
  <c r="JD41" i="1"/>
  <c r="O79" i="1" s="1"/>
  <c r="ID31" i="1"/>
  <c r="GT31" i="1"/>
  <c r="GD41" i="1"/>
  <c r="O80" i="1" s="1"/>
  <c r="IL41" i="1"/>
  <c r="O81" i="1" s="1"/>
  <c r="GV41" i="1"/>
  <c r="O70" i="1" s="1"/>
  <c r="EB41" i="1"/>
  <c r="O56" i="1" s="1"/>
  <c r="FR41" i="1"/>
  <c r="O64" i="1" s="1"/>
  <c r="JJ41" i="1"/>
  <c r="O69" i="1" s="1"/>
  <c r="HN41" i="1"/>
  <c r="O89" i="1" s="1"/>
  <c r="GP41" i="1"/>
  <c r="O90" i="1" s="1"/>
  <c r="DD41" i="1"/>
  <c r="O66" i="1" s="1"/>
  <c r="IP31" i="1"/>
  <c r="IR41" i="1"/>
  <c r="O73" i="1" s="1"/>
  <c r="HZ41" i="1"/>
  <c r="O88" i="1" s="1"/>
  <c r="FX41" i="1"/>
  <c r="O74" i="1" s="1"/>
  <c r="FL41" i="1"/>
  <c r="O65" i="1" s="1"/>
  <c r="DZ31" i="1"/>
  <c r="FV31" i="1"/>
  <c r="JN31" i="1"/>
  <c r="HB41" i="1"/>
  <c r="O93" i="1" s="1"/>
  <c r="IF41" i="1"/>
  <c r="O71" i="1" s="1"/>
  <c r="HH41" i="1"/>
  <c r="O87" i="1" s="1"/>
  <c r="DP41" i="1"/>
  <c r="O62" i="1" s="1"/>
  <c r="EF31" i="1"/>
  <c r="GZ31" i="1"/>
  <c r="DV41" i="1"/>
  <c r="O67" i="1" s="1"/>
  <c r="GJ41" i="1"/>
  <c r="O84" i="1" s="1"/>
  <c r="DJ41" i="1"/>
  <c r="O54" i="1" s="1"/>
  <c r="EH41" i="1"/>
  <c r="O57" i="1" s="1"/>
  <c r="ER17" i="1"/>
  <c r="GZ17" i="1"/>
  <c r="IJ17" i="1"/>
  <c r="EX31" i="1"/>
  <c r="HL31" i="1"/>
  <c r="HR31" i="1"/>
  <c r="CR41" i="1"/>
  <c r="O82" i="1" s="1"/>
  <c r="EN41" i="1"/>
  <c r="O60" i="1" s="1"/>
  <c r="CX41" i="1"/>
  <c r="O53" i="1" s="1"/>
  <c r="FF41" i="1"/>
  <c r="O58" i="1" s="1"/>
  <c r="AP41" i="1"/>
  <c r="O50" i="1" s="1"/>
  <c r="AV41" i="1"/>
  <c r="O51" i="1" s="1"/>
  <c r="E20" i="1"/>
  <c r="AZ20" i="1" s="1"/>
  <c r="E12" i="1"/>
  <c r="AZ12" i="1" s="1"/>
  <c r="BB41" i="1"/>
  <c r="O55" i="1" s="1"/>
  <c r="BT41" i="1"/>
  <c r="O91" i="1" s="1"/>
  <c r="AJ41" i="1"/>
  <c r="O75" i="1" s="1"/>
  <c r="BZ41" i="1"/>
  <c r="O59" i="1" s="1"/>
  <c r="E36" i="1"/>
  <c r="GT36" i="1" s="1"/>
  <c r="BN41" i="1"/>
  <c r="O68" i="1" s="1"/>
  <c r="R41" i="1"/>
  <c r="O52" i="1" s="1"/>
  <c r="E33" i="1"/>
  <c r="ER33" i="1" s="1"/>
  <c r="CL41" i="1"/>
  <c r="O85" i="1" s="1"/>
  <c r="AD41" i="1"/>
  <c r="O49" i="1" s="1"/>
  <c r="X41" i="1"/>
  <c r="O92" i="1" s="1"/>
  <c r="CF41" i="1"/>
  <c r="O77" i="1" s="1"/>
  <c r="E25" i="1"/>
  <c r="ER25" i="1" s="1"/>
  <c r="L41" i="1"/>
  <c r="O72" i="1" s="1"/>
  <c r="E28" i="1"/>
  <c r="GH28" i="1" s="1"/>
  <c r="E16" i="1"/>
  <c r="P16" i="1" s="1"/>
  <c r="E22" i="1"/>
  <c r="E18" i="1"/>
  <c r="V18" i="1" s="1"/>
  <c r="E32" i="1"/>
  <c r="DZ32" i="1" s="1"/>
  <c r="E39" i="1"/>
  <c r="E13" i="1"/>
  <c r="J13" i="1" s="1"/>
  <c r="E29" i="1"/>
  <c r="DN29" i="1" s="1"/>
  <c r="E14" i="1"/>
  <c r="E38" i="1"/>
  <c r="JB38" i="1" s="1"/>
  <c r="E27" i="1"/>
  <c r="AZ17" i="1"/>
  <c r="AN17" i="1"/>
  <c r="CJ17" i="1"/>
  <c r="E26" i="1"/>
  <c r="HF26" i="1" s="1"/>
  <c r="BR22" i="1"/>
  <c r="E24" i="1"/>
  <c r="E15" i="1"/>
  <c r="CD31" i="1"/>
  <c r="P31" i="1"/>
  <c r="AB31" i="1"/>
  <c r="CJ31" i="1"/>
  <c r="BL31" i="1"/>
  <c r="AN31" i="1"/>
  <c r="AH31" i="1"/>
  <c r="V31" i="1"/>
  <c r="BR31" i="1"/>
  <c r="BX31" i="1"/>
  <c r="AZ31" i="1"/>
  <c r="BF31" i="1"/>
  <c r="AT31" i="1"/>
  <c r="J31" i="1"/>
  <c r="E30" i="1"/>
  <c r="IJ30" i="1" s="1"/>
  <c r="E34" i="1"/>
  <c r="FD34" i="1" s="1"/>
  <c r="E21" i="1"/>
  <c r="DN21" i="1" s="1"/>
  <c r="E23" i="1"/>
  <c r="E37" i="1"/>
  <c r="JB37" i="1" s="1"/>
  <c r="E19" i="1"/>
  <c r="BF17" i="1" l="1"/>
  <c r="AT17" i="1"/>
  <c r="BX17" i="1"/>
  <c r="AH17" i="1"/>
  <c r="FD17" i="1"/>
  <c r="HL17" i="1"/>
  <c r="CV17" i="1"/>
  <c r="V17" i="1"/>
  <c r="AB17" i="1"/>
  <c r="P17" i="1"/>
  <c r="BR17" i="1"/>
  <c r="IP17" i="1"/>
  <c r="FJ17" i="1"/>
  <c r="JB17" i="1"/>
  <c r="J17" i="1"/>
  <c r="BL17" i="1"/>
  <c r="CD17" i="1"/>
  <c r="JH17" i="1"/>
  <c r="IV17" i="1"/>
  <c r="DH17" i="1"/>
  <c r="ER31" i="1"/>
  <c r="ID17" i="1"/>
  <c r="FV17" i="1"/>
  <c r="HR17" i="1"/>
  <c r="FP17" i="1"/>
  <c r="IJ35" i="1"/>
  <c r="AN35" i="1"/>
  <c r="DZ35" i="1"/>
  <c r="CP31" i="1"/>
  <c r="AN32" i="1"/>
  <c r="AN29" i="1"/>
  <c r="IP35" i="1"/>
  <c r="BF35" i="1"/>
  <c r="BR35" i="1"/>
  <c r="DB35" i="1"/>
  <c r="AZ35" i="1"/>
  <c r="GN35" i="1"/>
  <c r="AT35" i="1"/>
  <c r="DN35" i="1"/>
  <c r="CD35" i="1"/>
  <c r="ER35" i="1"/>
  <c r="DT35" i="1"/>
  <c r="IV35" i="1"/>
  <c r="JH35" i="1"/>
  <c r="FJ35" i="1"/>
  <c r="AH35" i="1"/>
  <c r="J35" i="1"/>
  <c r="V35" i="1"/>
  <c r="CJ35" i="1"/>
  <c r="EF35" i="1"/>
  <c r="JN35" i="1"/>
  <c r="DH35" i="1"/>
  <c r="GH35" i="1"/>
  <c r="GT35" i="1"/>
  <c r="GB35" i="1"/>
  <c r="JH31" i="1"/>
  <c r="DT31" i="1"/>
  <c r="GN31" i="1"/>
  <c r="AB35" i="1"/>
  <c r="FV35" i="1"/>
  <c r="HX35" i="1"/>
  <c r="FD35" i="1"/>
  <c r="HR35" i="1"/>
  <c r="BX35" i="1"/>
  <c r="AT12" i="1"/>
  <c r="BL35" i="1"/>
  <c r="P35" i="1"/>
  <c r="HF35" i="1"/>
  <c r="FP35" i="1"/>
  <c r="GZ35" i="1"/>
  <c r="ID35" i="1"/>
  <c r="HX31" i="1"/>
  <c r="DH31" i="1"/>
  <c r="FD31" i="1"/>
  <c r="BL20" i="1"/>
  <c r="CJ20" i="1"/>
  <c r="AH20" i="1"/>
  <c r="JH32" i="1"/>
  <c r="BX20" i="1"/>
  <c r="AN20" i="1"/>
  <c r="P32" i="1"/>
  <c r="BF20" i="1"/>
  <c r="GT17" i="1"/>
  <c r="HX17" i="1"/>
  <c r="CP17" i="1"/>
  <c r="DN17" i="1"/>
  <c r="P20" i="1"/>
  <c r="CD20" i="1"/>
  <c r="DB17" i="1"/>
  <c r="EL17" i="1"/>
  <c r="DT17" i="1"/>
  <c r="FV28" i="1"/>
  <c r="V20" i="1"/>
  <c r="BR20" i="1"/>
  <c r="AT20" i="1"/>
  <c r="GB17" i="1"/>
  <c r="JN17" i="1"/>
  <c r="GN17" i="1"/>
  <c r="EX17" i="1"/>
  <c r="BF36" i="1"/>
  <c r="J36" i="1"/>
  <c r="AZ36" i="1"/>
  <c r="J20" i="1"/>
  <c r="HF17" i="1"/>
  <c r="GH17" i="1"/>
  <c r="EF17" i="1"/>
  <c r="CV35" i="1"/>
  <c r="EX35" i="1"/>
  <c r="DB33" i="1"/>
  <c r="CD12" i="1"/>
  <c r="J33" i="1"/>
  <c r="HX28" i="1"/>
  <c r="CP32" i="1"/>
  <c r="HL36" i="1"/>
  <c r="AT36" i="1"/>
  <c r="BL12" i="1"/>
  <c r="BR36" i="1"/>
  <c r="CJ12" i="1"/>
  <c r="AH12" i="1"/>
  <c r="IP32" i="1"/>
  <c r="IP33" i="1"/>
  <c r="FP33" i="1"/>
  <c r="GZ30" i="1"/>
  <c r="BF12" i="1"/>
  <c r="HX30" i="1"/>
  <c r="DB34" i="1"/>
  <c r="JN36" i="1"/>
  <c r="DT25" i="1"/>
  <c r="AN12" i="1"/>
  <c r="AH36" i="1"/>
  <c r="J12" i="1"/>
  <c r="V36" i="1"/>
  <c r="BX12" i="1"/>
  <c r="BR12" i="1"/>
  <c r="GB32" i="1"/>
  <c r="CP36" i="1"/>
  <c r="DZ33" i="1"/>
  <c r="HL35" i="1"/>
  <c r="JH36" i="1"/>
  <c r="CJ36" i="1"/>
  <c r="V12" i="1"/>
  <c r="P12" i="1"/>
  <c r="AT25" i="1"/>
  <c r="GZ36" i="1"/>
  <c r="CV36" i="1"/>
  <c r="AB12" i="1"/>
  <c r="DH33" i="1"/>
  <c r="P36" i="1"/>
  <c r="JB24" i="1"/>
  <c r="DZ24" i="1"/>
  <c r="DH24" i="1"/>
  <c r="DB24" i="1"/>
  <c r="EX24" i="1"/>
  <c r="DT24" i="1"/>
  <c r="GZ24" i="1"/>
  <c r="CP24" i="1"/>
  <c r="CV24" i="1"/>
  <c r="ER24" i="1"/>
  <c r="FV24" i="1"/>
  <c r="EL24" i="1"/>
  <c r="FJ24" i="1"/>
  <c r="EF24" i="1"/>
  <c r="GN24" i="1"/>
  <c r="HR24" i="1"/>
  <c r="IV24" i="1"/>
  <c r="JH24" i="1"/>
  <c r="JN24" i="1"/>
  <c r="DN24" i="1"/>
  <c r="FP24" i="1"/>
  <c r="HL24" i="1"/>
  <c r="GB24" i="1"/>
  <c r="ID24" i="1"/>
  <c r="GH24" i="1"/>
  <c r="IJ24" i="1"/>
  <c r="FD24" i="1"/>
  <c r="GT24" i="1"/>
  <c r="HX24" i="1"/>
  <c r="HF24" i="1"/>
  <c r="IP24" i="1"/>
  <c r="JB23" i="1"/>
  <c r="CP23" i="1"/>
  <c r="ER23" i="1"/>
  <c r="GZ23" i="1"/>
  <c r="ID23" i="1"/>
  <c r="DB23" i="1"/>
  <c r="DN23" i="1"/>
  <c r="FJ23" i="1"/>
  <c r="HL23" i="1"/>
  <c r="EL23" i="1"/>
  <c r="EF23" i="1"/>
  <c r="GH23" i="1"/>
  <c r="FP23" i="1"/>
  <c r="CV23" i="1"/>
  <c r="DT23" i="1"/>
  <c r="EX23" i="1"/>
  <c r="DZ23" i="1"/>
  <c r="GB23" i="1"/>
  <c r="DH23" i="1"/>
  <c r="HF23" i="1"/>
  <c r="HX23" i="1"/>
  <c r="IJ23" i="1"/>
  <c r="HR23" i="1"/>
  <c r="FV23" i="1"/>
  <c r="FD23" i="1"/>
  <c r="GT23" i="1"/>
  <c r="IV23" i="1"/>
  <c r="IP23" i="1"/>
  <c r="JN23" i="1"/>
  <c r="JH23" i="1"/>
  <c r="GN23" i="1"/>
  <c r="JB30" i="1"/>
  <c r="DN30" i="1"/>
  <c r="ER30" i="1"/>
  <c r="DZ30" i="1"/>
  <c r="EL30" i="1"/>
  <c r="DT30" i="1"/>
  <c r="GT30" i="1"/>
  <c r="FJ30" i="1"/>
  <c r="DH30" i="1"/>
  <c r="EF30" i="1"/>
  <c r="FD30" i="1"/>
  <c r="FP30" i="1"/>
  <c r="CV30" i="1"/>
  <c r="GB30" i="1"/>
  <c r="HL30" i="1"/>
  <c r="ID30" i="1"/>
  <c r="DB30" i="1"/>
  <c r="GN30" i="1"/>
  <c r="FV30" i="1"/>
  <c r="IV30" i="1"/>
  <c r="HF30" i="1"/>
  <c r="JN30" i="1"/>
  <c r="JH30" i="1"/>
  <c r="IP30" i="1"/>
  <c r="JB27" i="1"/>
  <c r="CV27" i="1"/>
  <c r="DT27" i="1"/>
  <c r="CP27" i="1"/>
  <c r="ER27" i="1"/>
  <c r="EL27" i="1"/>
  <c r="GZ27" i="1"/>
  <c r="DN27" i="1"/>
  <c r="HL27" i="1"/>
  <c r="FD27" i="1"/>
  <c r="IV27" i="1"/>
  <c r="IP27" i="1"/>
  <c r="GB27" i="1"/>
  <c r="HF27" i="1"/>
  <c r="HX27" i="1"/>
  <c r="IJ27" i="1"/>
  <c r="HR27" i="1"/>
  <c r="FV27" i="1"/>
  <c r="GH27" i="1"/>
  <c r="JH27" i="1"/>
  <c r="GN27" i="1"/>
  <c r="GT27" i="1"/>
  <c r="J22" i="1"/>
  <c r="JB22" i="1"/>
  <c r="FJ22" i="1"/>
  <c r="DH22" i="1"/>
  <c r="EF22" i="1"/>
  <c r="FD22" i="1"/>
  <c r="DB22" i="1"/>
  <c r="CV22" i="1"/>
  <c r="CP22" i="1"/>
  <c r="FP22" i="1"/>
  <c r="GB22" i="1"/>
  <c r="EL22" i="1"/>
  <c r="DT22" i="1"/>
  <c r="GT22" i="1"/>
  <c r="DZ22" i="1"/>
  <c r="GN22" i="1"/>
  <c r="DN22" i="1"/>
  <c r="FV22" i="1"/>
  <c r="ID22" i="1"/>
  <c r="IJ22" i="1"/>
  <c r="HR22" i="1"/>
  <c r="ER22" i="1"/>
  <c r="IV22" i="1"/>
  <c r="GH22" i="1"/>
  <c r="HX22" i="1"/>
  <c r="JN22" i="1"/>
  <c r="JH22" i="1"/>
  <c r="EX22" i="1"/>
  <c r="HL22" i="1"/>
  <c r="GZ22" i="1"/>
  <c r="HF22" i="1"/>
  <c r="JN37" i="1"/>
  <c r="DB27" i="1"/>
  <c r="JN33" i="1"/>
  <c r="FV37" i="1"/>
  <c r="EX36" i="1"/>
  <c r="CP37" i="1"/>
  <c r="GN36" i="1"/>
  <c r="ER38" i="1"/>
  <c r="IJ38" i="1"/>
  <c r="FV38" i="1"/>
  <c r="DZ27" i="1"/>
  <c r="DH38" i="1"/>
  <c r="ER36" i="1"/>
  <c r="HR37" i="1"/>
  <c r="HR30" i="1"/>
  <c r="DN32" i="1"/>
  <c r="EX30" i="1"/>
  <c r="HX38" i="1"/>
  <c r="ER34" i="1"/>
  <c r="GZ38" i="1"/>
  <c r="EX38" i="1"/>
  <c r="GN38" i="1"/>
  <c r="IV38" i="1"/>
  <c r="EX37" i="1"/>
  <c r="GH34" i="1"/>
  <c r="GB38" i="1"/>
  <c r="DB38" i="1"/>
  <c r="CD36" i="1"/>
  <c r="BL36" i="1"/>
  <c r="AB20" i="1"/>
  <c r="JB14" i="1"/>
  <c r="FD14" i="1"/>
  <c r="DB14" i="1"/>
  <c r="CV14" i="1"/>
  <c r="CP14" i="1"/>
  <c r="FP14" i="1"/>
  <c r="EX14" i="1"/>
  <c r="DN14" i="1"/>
  <c r="ER14" i="1"/>
  <c r="HL14" i="1"/>
  <c r="DZ14" i="1"/>
  <c r="EL14" i="1"/>
  <c r="DT14" i="1"/>
  <c r="GT14" i="1"/>
  <c r="DH14" i="1"/>
  <c r="EF14" i="1"/>
  <c r="IP14" i="1"/>
  <c r="IJ14" i="1"/>
  <c r="IV14" i="1"/>
  <c r="GH14" i="1"/>
  <c r="HX14" i="1"/>
  <c r="JN14" i="1"/>
  <c r="JH14" i="1"/>
  <c r="HF14" i="1"/>
  <c r="GB14" i="1"/>
  <c r="GZ14" i="1"/>
  <c r="FJ14" i="1"/>
  <c r="FV14" i="1"/>
  <c r="HR14" i="1"/>
  <c r="ID14" i="1"/>
  <c r="GN14" i="1"/>
  <c r="AB28" i="1"/>
  <c r="JB28" i="1"/>
  <c r="EF28" i="1"/>
  <c r="DH28" i="1"/>
  <c r="DZ28" i="1"/>
  <c r="DB28" i="1"/>
  <c r="EX28" i="1"/>
  <c r="DT28" i="1"/>
  <c r="CP28" i="1"/>
  <c r="CV28" i="1"/>
  <c r="ER28" i="1"/>
  <c r="FD28" i="1"/>
  <c r="DN28" i="1"/>
  <c r="FJ28" i="1"/>
  <c r="HR28" i="1"/>
  <c r="IV28" i="1"/>
  <c r="JH28" i="1"/>
  <c r="JN28" i="1"/>
  <c r="EL28" i="1"/>
  <c r="FP28" i="1"/>
  <c r="ID28" i="1"/>
  <c r="HF28" i="1"/>
  <c r="IP28" i="1"/>
  <c r="GZ28" i="1"/>
  <c r="IJ28" i="1"/>
  <c r="BL33" i="1"/>
  <c r="JB33" i="1"/>
  <c r="FV33" i="1"/>
  <c r="IJ33" i="1"/>
  <c r="HR33" i="1"/>
  <c r="GH33" i="1"/>
  <c r="JB12" i="1"/>
  <c r="CP12" i="1"/>
  <c r="CV12" i="1"/>
  <c r="ER12" i="1"/>
  <c r="FV12" i="1"/>
  <c r="EL12" i="1"/>
  <c r="FJ12" i="1"/>
  <c r="FD12" i="1"/>
  <c r="GN12" i="1"/>
  <c r="DN12" i="1"/>
  <c r="EF12" i="1"/>
  <c r="DZ12" i="1"/>
  <c r="DT12" i="1"/>
  <c r="GZ12" i="1"/>
  <c r="FP12" i="1"/>
  <c r="HL12" i="1"/>
  <c r="GB12" i="1"/>
  <c r="ID12" i="1"/>
  <c r="EX12" i="1"/>
  <c r="IJ12" i="1"/>
  <c r="DH12" i="1"/>
  <c r="GH12" i="1"/>
  <c r="HF12" i="1"/>
  <c r="IP12" i="1"/>
  <c r="HX12" i="1"/>
  <c r="DB12" i="1"/>
  <c r="GT12" i="1"/>
  <c r="JN12" i="1"/>
  <c r="IV12" i="1"/>
  <c r="HR12" i="1"/>
  <c r="JH12" i="1"/>
  <c r="JH34" i="1"/>
  <c r="HF36" i="1"/>
  <c r="GB34" i="1"/>
  <c r="GB33" i="1"/>
  <c r="IP37" i="1"/>
  <c r="HF32" i="1"/>
  <c r="CV37" i="1"/>
  <c r="FP37" i="1"/>
  <c r="EF32" i="1"/>
  <c r="IV36" i="1"/>
  <c r="EL37" i="1"/>
  <c r="CV34" i="1"/>
  <c r="HR38" i="1"/>
  <c r="FV34" i="1"/>
  <c r="DN36" i="1"/>
  <c r="CP38" i="1"/>
  <c r="ID32" i="1"/>
  <c r="EL25" i="1"/>
  <c r="GH38" i="1"/>
  <c r="JH38" i="1"/>
  <c r="HL33" i="1"/>
  <c r="HF33" i="1"/>
  <c r="GN28" i="1"/>
  <c r="JB35" i="1"/>
  <c r="CP35" i="1"/>
  <c r="AT29" i="1"/>
  <c r="JB29" i="1"/>
  <c r="DH29" i="1"/>
  <c r="CP29" i="1"/>
  <c r="EL29" i="1"/>
  <c r="DB29" i="1"/>
  <c r="FD29" i="1"/>
  <c r="GB29" i="1"/>
  <c r="EF29" i="1"/>
  <c r="DZ29" i="1"/>
  <c r="EX29" i="1"/>
  <c r="FV29" i="1"/>
  <c r="ER29" i="1"/>
  <c r="JH29" i="1"/>
  <c r="HR29" i="1"/>
  <c r="FP29" i="1"/>
  <c r="GZ29" i="1"/>
  <c r="HX29" i="1"/>
  <c r="DT29" i="1"/>
  <c r="GH29" i="1"/>
  <c r="JN29" i="1"/>
  <c r="IV29" i="1"/>
  <c r="FJ29" i="1"/>
  <c r="HF29" i="1"/>
  <c r="IJ29" i="1"/>
  <c r="ID29" i="1"/>
  <c r="AN36" i="1"/>
  <c r="V63" i="1"/>
  <c r="C17" i="4" s="1"/>
  <c r="E17" i="4" s="1"/>
  <c r="JB20" i="1"/>
  <c r="DB20" i="1"/>
  <c r="EX20" i="1"/>
  <c r="DH20" i="1"/>
  <c r="DT20" i="1"/>
  <c r="GZ20" i="1"/>
  <c r="CP20" i="1"/>
  <c r="CV20" i="1"/>
  <c r="ER20" i="1"/>
  <c r="EL20" i="1"/>
  <c r="FJ20" i="1"/>
  <c r="FD20" i="1"/>
  <c r="GN20" i="1"/>
  <c r="DN20" i="1"/>
  <c r="DZ20" i="1"/>
  <c r="HR20" i="1"/>
  <c r="IV20" i="1"/>
  <c r="JH20" i="1"/>
  <c r="JN20" i="1"/>
  <c r="FV20" i="1"/>
  <c r="FP20" i="1"/>
  <c r="HL20" i="1"/>
  <c r="GB20" i="1"/>
  <c r="ID20" i="1"/>
  <c r="GH20" i="1"/>
  <c r="IJ20" i="1"/>
  <c r="HF20" i="1"/>
  <c r="IP20" i="1"/>
  <c r="EF20" i="1"/>
  <c r="GT20" i="1"/>
  <c r="HX20" i="1"/>
  <c r="GH30" i="1"/>
  <c r="DT38" i="1"/>
  <c r="EF34" i="1"/>
  <c r="EF33" i="1"/>
  <c r="GT38" i="1"/>
  <c r="EX27" i="1"/>
  <c r="GH36" i="1"/>
  <c r="JH33" i="1"/>
  <c r="HF34" i="1"/>
  <c r="EX32" i="1"/>
  <c r="CP33" i="1"/>
  <c r="FJ38" i="1"/>
  <c r="FD37" i="1"/>
  <c r="DH32" i="1"/>
  <c r="IJ34" i="1"/>
  <c r="GN34" i="1"/>
  <c r="DT33" i="1"/>
  <c r="DH34" i="1"/>
  <c r="IJ37" i="1"/>
  <c r="GN29" i="1"/>
  <c r="GB37" i="1"/>
  <c r="ID27" i="1"/>
  <c r="GB36" i="1"/>
  <c r="FJ37" i="1"/>
  <c r="EF38" i="1"/>
  <c r="DT37" i="1"/>
  <c r="JB19" i="1"/>
  <c r="GZ19" i="1"/>
  <c r="ID19" i="1"/>
  <c r="DB19" i="1"/>
  <c r="DN19" i="1"/>
  <c r="FJ19" i="1"/>
  <c r="EL19" i="1"/>
  <c r="EF19" i="1"/>
  <c r="GH19" i="1"/>
  <c r="FP19" i="1"/>
  <c r="DH19" i="1"/>
  <c r="FD19" i="1"/>
  <c r="CP19" i="1"/>
  <c r="ER19" i="1"/>
  <c r="HF19" i="1"/>
  <c r="HL19" i="1"/>
  <c r="DT19" i="1"/>
  <c r="FV19" i="1"/>
  <c r="DZ19" i="1"/>
  <c r="GT19" i="1"/>
  <c r="EX19" i="1"/>
  <c r="JH19" i="1"/>
  <c r="GN19" i="1"/>
  <c r="JN19" i="1"/>
  <c r="CV19" i="1"/>
  <c r="GB19" i="1"/>
  <c r="HX19" i="1"/>
  <c r="IV19" i="1"/>
  <c r="IP19" i="1"/>
  <c r="HR19" i="1"/>
  <c r="IJ19" i="1"/>
  <c r="CJ13" i="1"/>
  <c r="JB13" i="1"/>
  <c r="DZ13" i="1"/>
  <c r="EX13" i="1"/>
  <c r="CV13" i="1"/>
  <c r="ER13" i="1"/>
  <c r="DT13" i="1"/>
  <c r="DH13" i="1"/>
  <c r="CP13" i="1"/>
  <c r="FJ13" i="1"/>
  <c r="DB13" i="1"/>
  <c r="FD13" i="1"/>
  <c r="EL13" i="1"/>
  <c r="DN13" i="1"/>
  <c r="GB13" i="1"/>
  <c r="HF13" i="1"/>
  <c r="GZ13" i="1"/>
  <c r="HX13" i="1"/>
  <c r="GN13" i="1"/>
  <c r="GH13" i="1"/>
  <c r="JN13" i="1"/>
  <c r="IV13" i="1"/>
  <c r="ID13" i="1"/>
  <c r="IP13" i="1"/>
  <c r="EF13" i="1"/>
  <c r="GT13" i="1"/>
  <c r="IJ13" i="1"/>
  <c r="JH13" i="1"/>
  <c r="FP13" i="1"/>
  <c r="HL13" i="1"/>
  <c r="FV13" i="1"/>
  <c r="HR13" i="1"/>
  <c r="HL29" i="1"/>
  <c r="EL34" i="1"/>
  <c r="DN38" i="1"/>
  <c r="JH37" i="1"/>
  <c r="GB28" i="1"/>
  <c r="FJ34" i="1"/>
  <c r="CP30" i="1"/>
  <c r="ID33" i="1"/>
  <c r="GZ32" i="1"/>
  <c r="HL34" i="1"/>
  <c r="CV38" i="1"/>
  <c r="GT33" i="1"/>
  <c r="GN37" i="1"/>
  <c r="DT36" i="1"/>
  <c r="HX33" i="1"/>
  <c r="ID36" i="1"/>
  <c r="EL33" i="1"/>
  <c r="CV33" i="1"/>
  <c r="HX37" i="1"/>
  <c r="FD38" i="1"/>
  <c r="HX36" i="1"/>
  <c r="EL38" i="1"/>
  <c r="ID34" i="1"/>
  <c r="BR16" i="1"/>
  <c r="JB16" i="1"/>
  <c r="DT16" i="1"/>
  <c r="CP16" i="1"/>
  <c r="CV16" i="1"/>
  <c r="ER16" i="1"/>
  <c r="FV16" i="1"/>
  <c r="DH16" i="1"/>
  <c r="EL16" i="1"/>
  <c r="FJ16" i="1"/>
  <c r="FD16" i="1"/>
  <c r="GN16" i="1"/>
  <c r="DN16" i="1"/>
  <c r="GH16" i="1"/>
  <c r="EF16" i="1"/>
  <c r="DB16" i="1"/>
  <c r="EX16" i="1"/>
  <c r="JN16" i="1"/>
  <c r="DZ16" i="1"/>
  <c r="FP16" i="1"/>
  <c r="HL16" i="1"/>
  <c r="GB16" i="1"/>
  <c r="ID16" i="1"/>
  <c r="IJ16" i="1"/>
  <c r="IP16" i="1"/>
  <c r="HF16" i="1"/>
  <c r="GZ16" i="1"/>
  <c r="GT16" i="1"/>
  <c r="HX16" i="1"/>
  <c r="HR16" i="1"/>
  <c r="IV16" i="1"/>
  <c r="JH16" i="1"/>
  <c r="JN38" i="1"/>
  <c r="BF25" i="1"/>
  <c r="JB25" i="1"/>
  <c r="DB25" i="1"/>
  <c r="FD25" i="1"/>
  <c r="EF25" i="1"/>
  <c r="GN25" i="1"/>
  <c r="GB25" i="1"/>
  <c r="HF25" i="1"/>
  <c r="DZ25" i="1"/>
  <c r="EX25" i="1"/>
  <c r="DN25" i="1"/>
  <c r="DH25" i="1"/>
  <c r="CP25" i="1"/>
  <c r="FJ25" i="1"/>
  <c r="HR25" i="1"/>
  <c r="IV25" i="1"/>
  <c r="FP25" i="1"/>
  <c r="HL25" i="1"/>
  <c r="GZ25" i="1"/>
  <c r="HX25" i="1"/>
  <c r="GH25" i="1"/>
  <c r="JN25" i="1"/>
  <c r="ID25" i="1"/>
  <c r="IP25" i="1"/>
  <c r="FV25" i="1"/>
  <c r="JH25" i="1"/>
  <c r="IJ25" i="1"/>
  <c r="GT25" i="1"/>
  <c r="BX36" i="1"/>
  <c r="JB36" i="1"/>
  <c r="ID37" i="1"/>
  <c r="GH37" i="1"/>
  <c r="DT34" i="1"/>
  <c r="FP27" i="1"/>
  <c r="EF27" i="1"/>
  <c r="FJ36" i="1"/>
  <c r="DZ37" i="1"/>
  <c r="IV32" i="1"/>
  <c r="GN33" i="1"/>
  <c r="FD33" i="1"/>
  <c r="DZ36" i="1"/>
  <c r="HR36" i="1"/>
  <c r="FV32" i="1"/>
  <c r="CP34" i="1"/>
  <c r="FJ33" i="1"/>
  <c r="IP36" i="1"/>
  <c r="HL28" i="1"/>
  <c r="HL37" i="1"/>
  <c r="JB34" i="1"/>
  <c r="EX34" i="1"/>
  <c r="DN34" i="1"/>
  <c r="IP34" i="1"/>
  <c r="HR34" i="1"/>
  <c r="HX34" i="1"/>
  <c r="BL39" i="1"/>
  <c r="JB39" i="1"/>
  <c r="HX39" i="1"/>
  <c r="IP39" i="1"/>
  <c r="HL39" i="1"/>
  <c r="JH39" i="1"/>
  <c r="ID39" i="1"/>
  <c r="IV39" i="1"/>
  <c r="JN39" i="1"/>
  <c r="IJ39" i="1"/>
  <c r="HR39" i="1"/>
  <c r="HF39" i="1"/>
  <c r="FJ39" i="1"/>
  <c r="GB39" i="1"/>
  <c r="GT39" i="1"/>
  <c r="FP39" i="1"/>
  <c r="GH39" i="1"/>
  <c r="GZ39" i="1"/>
  <c r="FV39" i="1"/>
  <c r="GN39" i="1"/>
  <c r="ER39" i="1"/>
  <c r="DN39" i="1"/>
  <c r="EF39" i="1"/>
  <c r="EX39" i="1"/>
  <c r="DT39" i="1"/>
  <c r="EL39" i="1"/>
  <c r="FD39" i="1"/>
  <c r="CV39" i="1"/>
  <c r="DB39" i="1"/>
  <c r="DZ39" i="1"/>
  <c r="DH39" i="1"/>
  <c r="CP39" i="1"/>
  <c r="CV25" i="1"/>
  <c r="AB36" i="1"/>
  <c r="JB15" i="1"/>
  <c r="GZ15" i="1"/>
  <c r="DB15" i="1"/>
  <c r="DN15" i="1"/>
  <c r="FJ15" i="1"/>
  <c r="HL15" i="1"/>
  <c r="EL15" i="1"/>
  <c r="EF15" i="1"/>
  <c r="DH15" i="1"/>
  <c r="FD15" i="1"/>
  <c r="CV15" i="1"/>
  <c r="DT15" i="1"/>
  <c r="EX15" i="1"/>
  <c r="DZ15" i="1"/>
  <c r="CP15" i="1"/>
  <c r="FP15" i="1"/>
  <c r="FV15" i="1"/>
  <c r="ID15" i="1"/>
  <c r="GT15" i="1"/>
  <c r="JN15" i="1"/>
  <c r="JH15" i="1"/>
  <c r="GN15" i="1"/>
  <c r="IV15" i="1"/>
  <c r="IP15" i="1"/>
  <c r="GH15" i="1"/>
  <c r="ER15" i="1"/>
  <c r="HF15" i="1"/>
  <c r="HX15" i="1"/>
  <c r="IJ15" i="1"/>
  <c r="HR15" i="1"/>
  <c r="GB15" i="1"/>
  <c r="BX32" i="1"/>
  <c r="JB32" i="1"/>
  <c r="FD32" i="1"/>
  <c r="HR32" i="1"/>
  <c r="DT32" i="1"/>
  <c r="CV32" i="1"/>
  <c r="GN32" i="1"/>
  <c r="ER32" i="1"/>
  <c r="EL32" i="1"/>
  <c r="FJ32" i="1"/>
  <c r="GT32" i="1"/>
  <c r="HL32" i="1"/>
  <c r="IJ32" i="1"/>
  <c r="FP32" i="1"/>
  <c r="HX32" i="1"/>
  <c r="IV37" i="1"/>
  <c r="GT28" i="1"/>
  <c r="FJ27" i="1"/>
  <c r="DB32" i="1"/>
  <c r="IV33" i="1"/>
  <c r="GZ33" i="1"/>
  <c r="DB37" i="1"/>
  <c r="JN32" i="1"/>
  <c r="GT34" i="1"/>
  <c r="EL36" i="1"/>
  <c r="IP29" i="1"/>
  <c r="GZ34" i="1"/>
  <c r="ER37" i="1"/>
  <c r="IJ36" i="1"/>
  <c r="IP38" i="1"/>
  <c r="IP22" i="1"/>
  <c r="CV29" i="1"/>
  <c r="ID38" i="1"/>
  <c r="EF37" i="1"/>
  <c r="JN34" i="1"/>
  <c r="FP36" i="1"/>
  <c r="HL38" i="1"/>
  <c r="DB36" i="1"/>
  <c r="HF37" i="1"/>
  <c r="JB21" i="1"/>
  <c r="EF21" i="1"/>
  <c r="CV21" i="1"/>
  <c r="GB21" i="1"/>
  <c r="HF21" i="1"/>
  <c r="DZ21" i="1"/>
  <c r="EX21" i="1"/>
  <c r="FV21" i="1"/>
  <c r="ER21" i="1"/>
  <c r="DT21" i="1"/>
  <c r="DB21" i="1"/>
  <c r="FD21" i="1"/>
  <c r="EL21" i="1"/>
  <c r="HR21" i="1"/>
  <c r="DH21" i="1"/>
  <c r="FP21" i="1"/>
  <c r="HL21" i="1"/>
  <c r="ID21" i="1"/>
  <c r="GN21" i="1"/>
  <c r="GZ21" i="1"/>
  <c r="HX21" i="1"/>
  <c r="CP21" i="1"/>
  <c r="GH21" i="1"/>
  <c r="JN21" i="1"/>
  <c r="IV21" i="1"/>
  <c r="GT21" i="1"/>
  <c r="IJ21" i="1"/>
  <c r="FJ21" i="1"/>
  <c r="JH21" i="1"/>
  <c r="IP21" i="1"/>
  <c r="JB26" i="1"/>
  <c r="EL26" i="1"/>
  <c r="DT26" i="1"/>
  <c r="FJ26" i="1"/>
  <c r="DH26" i="1"/>
  <c r="EF26" i="1"/>
  <c r="FD26" i="1"/>
  <c r="DB26" i="1"/>
  <c r="EX26" i="1"/>
  <c r="DN26" i="1"/>
  <c r="ER26" i="1"/>
  <c r="HL26" i="1"/>
  <c r="DZ26" i="1"/>
  <c r="CV26" i="1"/>
  <c r="GZ26" i="1"/>
  <c r="GN26" i="1"/>
  <c r="IP26" i="1"/>
  <c r="IV26" i="1"/>
  <c r="FV26" i="1"/>
  <c r="CP26" i="1"/>
  <c r="GT26" i="1"/>
  <c r="IJ26" i="1"/>
  <c r="HR26" i="1"/>
  <c r="ID26" i="1"/>
  <c r="GH26" i="1"/>
  <c r="HX26" i="1"/>
  <c r="FP26" i="1"/>
  <c r="JN26" i="1"/>
  <c r="JH26" i="1"/>
  <c r="GB26" i="1"/>
  <c r="AT18" i="1"/>
  <c r="JB18" i="1"/>
  <c r="DH18" i="1"/>
  <c r="EF18" i="1"/>
  <c r="IP18" i="1"/>
  <c r="FD18" i="1"/>
  <c r="DB18" i="1"/>
  <c r="CV18" i="1"/>
  <c r="CP18" i="1"/>
  <c r="FP18" i="1"/>
  <c r="GB18" i="1"/>
  <c r="EX18" i="1"/>
  <c r="DN18" i="1"/>
  <c r="ER18" i="1"/>
  <c r="HL18" i="1"/>
  <c r="DZ18" i="1"/>
  <c r="FJ18" i="1"/>
  <c r="FV18" i="1"/>
  <c r="DT18" i="1"/>
  <c r="IJ18" i="1"/>
  <c r="HR18" i="1"/>
  <c r="ID18" i="1"/>
  <c r="IV18" i="1"/>
  <c r="GT18" i="1"/>
  <c r="JN18" i="1"/>
  <c r="GH18" i="1"/>
  <c r="HX18" i="1"/>
  <c r="EL18" i="1"/>
  <c r="HF18" i="1"/>
  <c r="GN18" i="1"/>
  <c r="GZ18" i="1"/>
  <c r="JH18" i="1"/>
  <c r="GZ37" i="1"/>
  <c r="DZ34" i="1"/>
  <c r="HF38" i="1"/>
  <c r="EF36" i="1"/>
  <c r="DN37" i="1"/>
  <c r="GT37" i="1"/>
  <c r="FP38" i="1"/>
  <c r="FD36" i="1"/>
  <c r="JN27" i="1"/>
  <c r="FP34" i="1"/>
  <c r="DH27" i="1"/>
  <c r="GT29" i="1"/>
  <c r="FV36" i="1"/>
  <c r="IV34" i="1"/>
  <c r="EX33" i="1"/>
  <c r="DN33" i="1"/>
  <c r="GH32" i="1"/>
  <c r="DZ38" i="1"/>
  <c r="DH37" i="1"/>
  <c r="DH36" i="1"/>
  <c r="AT13" i="1"/>
  <c r="BR18" i="1"/>
  <c r="AZ29" i="1"/>
  <c r="BF33" i="1"/>
  <c r="CJ33" i="1"/>
  <c r="CD29" i="1"/>
  <c r="AH33" i="1"/>
  <c r="V16" i="1"/>
  <c r="BR29" i="1"/>
  <c r="AZ33" i="1"/>
  <c r="AN33" i="1"/>
  <c r="BR33" i="1"/>
  <c r="AH32" i="1"/>
  <c r="AB29" i="1"/>
  <c r="BX33" i="1"/>
  <c r="P33" i="1"/>
  <c r="CD28" i="1"/>
  <c r="BX29" i="1"/>
  <c r="AB33" i="1"/>
  <c r="CD33" i="1"/>
  <c r="V32" i="1"/>
  <c r="AT33" i="1"/>
  <c r="AN13" i="1"/>
  <c r="CJ28" i="1"/>
  <c r="AZ13" i="1"/>
  <c r="BX13" i="1"/>
  <c r="AB13" i="1"/>
  <c r="BF13" i="1"/>
  <c r="BL13" i="1"/>
  <c r="AZ22" i="1"/>
  <c r="BX22" i="1"/>
  <c r="AZ16" i="1"/>
  <c r="CJ25" i="1"/>
  <c r="AT22" i="1"/>
  <c r="V33" i="1"/>
  <c r="CD25" i="1"/>
  <c r="AH22" i="1"/>
  <c r="P28" i="1"/>
  <c r="AB22" i="1"/>
  <c r="BL29" i="1"/>
  <c r="BL25" i="1"/>
  <c r="AN22" i="1"/>
  <c r="BL28" i="1"/>
  <c r="P25" i="1"/>
  <c r="AZ32" i="1"/>
  <c r="V29" i="1"/>
  <c r="BF29" i="1"/>
  <c r="AZ25" i="1"/>
  <c r="AH25" i="1"/>
  <c r="BR28" i="1"/>
  <c r="CJ29" i="1"/>
  <c r="AH29" i="1"/>
  <c r="AB25" i="1"/>
  <c r="V25" i="1"/>
  <c r="V28" i="1"/>
  <c r="AN28" i="1"/>
  <c r="AN25" i="1"/>
  <c r="J29" i="1"/>
  <c r="P29" i="1"/>
  <c r="BX25" i="1"/>
  <c r="J25" i="1"/>
  <c r="J28" i="1"/>
  <c r="BR25" i="1"/>
  <c r="BL32" i="1"/>
  <c r="AH28" i="1"/>
  <c r="CJ18" i="1"/>
  <c r="AB18" i="1"/>
  <c r="CJ32" i="1"/>
  <c r="CD32" i="1"/>
  <c r="BR13" i="1"/>
  <c r="P13" i="1"/>
  <c r="AZ18" i="1"/>
  <c r="AH18" i="1"/>
  <c r="BF22" i="1"/>
  <c r="CD22" i="1"/>
  <c r="BR32" i="1"/>
  <c r="J32" i="1"/>
  <c r="CD13" i="1"/>
  <c r="V13" i="1"/>
  <c r="J18" i="1"/>
  <c r="AN18" i="1"/>
  <c r="BL22" i="1"/>
  <c r="CJ22" i="1"/>
  <c r="AH13" i="1"/>
  <c r="BL18" i="1"/>
  <c r="P18" i="1"/>
  <c r="V22" i="1"/>
  <c r="BF18" i="1"/>
  <c r="CD18" i="1"/>
  <c r="AT32" i="1"/>
  <c r="BF32" i="1"/>
  <c r="AB32" i="1"/>
  <c r="BX18" i="1"/>
  <c r="P22" i="1"/>
  <c r="AT28" i="1"/>
  <c r="AN16" i="1"/>
  <c r="J16" i="1"/>
  <c r="AT16" i="1"/>
  <c r="BX16" i="1"/>
  <c r="CD16" i="1"/>
  <c r="CJ16" i="1"/>
  <c r="AB16" i="1"/>
  <c r="AZ28" i="1"/>
  <c r="AH16" i="1"/>
  <c r="BF16" i="1"/>
  <c r="BL16" i="1"/>
  <c r="AT39" i="1"/>
  <c r="BX28" i="1"/>
  <c r="BF28" i="1"/>
  <c r="AB39" i="1"/>
  <c r="AN39" i="1"/>
  <c r="AH39" i="1"/>
  <c r="P39" i="1"/>
  <c r="V39" i="1"/>
  <c r="CD39" i="1"/>
  <c r="BR39" i="1"/>
  <c r="BX39" i="1"/>
  <c r="AZ39" i="1"/>
  <c r="CJ39" i="1"/>
  <c r="BF39" i="1"/>
  <c r="J39" i="1"/>
  <c r="AZ19" i="1"/>
  <c r="CJ19" i="1"/>
  <c r="BR19" i="1"/>
  <c r="BX19" i="1"/>
  <c r="AH19" i="1"/>
  <c r="P19" i="1"/>
  <c r="CD19" i="1"/>
  <c r="V19" i="1"/>
  <c r="BL19" i="1"/>
  <c r="AB19" i="1"/>
  <c r="J19" i="1"/>
  <c r="AN19" i="1"/>
  <c r="BF19" i="1"/>
  <c r="AT19" i="1"/>
  <c r="AT23" i="1"/>
  <c r="BL23" i="1"/>
  <c r="BR23" i="1"/>
  <c r="CD23" i="1"/>
  <c r="AN23" i="1"/>
  <c r="AZ23" i="1"/>
  <c r="BF23" i="1"/>
  <c r="P23" i="1"/>
  <c r="CJ23" i="1"/>
  <c r="BX23" i="1"/>
  <c r="AB23" i="1"/>
  <c r="J23" i="1"/>
  <c r="V23" i="1"/>
  <c r="AH23" i="1"/>
  <c r="BX15" i="1"/>
  <c r="J15" i="1"/>
  <c r="AH15" i="1"/>
  <c r="P15" i="1"/>
  <c r="AZ15" i="1"/>
  <c r="AB15" i="1"/>
  <c r="BR15" i="1"/>
  <c r="CJ15" i="1"/>
  <c r="AN15" i="1"/>
  <c r="AT15" i="1"/>
  <c r="V15" i="1"/>
  <c r="BF15" i="1"/>
  <c r="CD15" i="1"/>
  <c r="BL15" i="1"/>
  <c r="P38" i="1"/>
  <c r="AT38" i="1"/>
  <c r="CJ38" i="1"/>
  <c r="AB38" i="1"/>
  <c r="AN38" i="1"/>
  <c r="AZ38" i="1"/>
  <c r="J38" i="1"/>
  <c r="AH38" i="1"/>
  <c r="BL38" i="1"/>
  <c r="BX38" i="1"/>
  <c r="V38" i="1"/>
  <c r="BF38" i="1"/>
  <c r="CD38" i="1"/>
  <c r="BR38" i="1"/>
  <c r="AT21" i="1"/>
  <c r="AN21" i="1"/>
  <c r="BR21" i="1"/>
  <c r="AZ21" i="1"/>
  <c r="CJ21" i="1"/>
  <c r="V21" i="1"/>
  <c r="J21" i="1"/>
  <c r="AB21" i="1"/>
  <c r="BF21" i="1"/>
  <c r="BL21" i="1"/>
  <c r="CD21" i="1"/>
  <c r="BX21" i="1"/>
  <c r="AH21" i="1"/>
  <c r="P21" i="1"/>
  <c r="J24" i="1"/>
  <c r="AT24" i="1"/>
  <c r="P24" i="1"/>
  <c r="AB24" i="1"/>
  <c r="V24" i="1"/>
  <c r="BF24" i="1"/>
  <c r="CJ24" i="1"/>
  <c r="CD24" i="1"/>
  <c r="AN24" i="1"/>
  <c r="BX24" i="1"/>
  <c r="BR24" i="1"/>
  <c r="AZ24" i="1"/>
  <c r="AH24" i="1"/>
  <c r="BL24" i="1"/>
  <c r="AN34" i="1"/>
  <c r="BR34" i="1"/>
  <c r="AT34" i="1"/>
  <c r="V34" i="1"/>
  <c r="J34" i="1"/>
  <c r="CD34" i="1"/>
  <c r="BF34" i="1"/>
  <c r="AH34" i="1"/>
  <c r="P34" i="1"/>
  <c r="BL34" i="1"/>
  <c r="CJ34" i="1"/>
  <c r="BX34" i="1"/>
  <c r="AB34" i="1"/>
  <c r="AZ34" i="1"/>
  <c r="AZ26" i="1"/>
  <c r="BL26" i="1"/>
  <c r="AH26" i="1"/>
  <c r="P26" i="1"/>
  <c r="BR26" i="1"/>
  <c r="CJ26" i="1"/>
  <c r="V26" i="1"/>
  <c r="AT26" i="1"/>
  <c r="BF26" i="1"/>
  <c r="CD26" i="1"/>
  <c r="BX26" i="1"/>
  <c r="J26" i="1"/>
  <c r="AB26" i="1"/>
  <c r="AN26" i="1"/>
  <c r="BR37" i="1"/>
  <c r="V37" i="1"/>
  <c r="AB37" i="1"/>
  <c r="CJ37" i="1"/>
  <c r="BF37" i="1"/>
  <c r="CD37" i="1"/>
  <c r="BX37" i="1"/>
  <c r="AT37" i="1"/>
  <c r="J37" i="1"/>
  <c r="AZ37" i="1"/>
  <c r="BL37" i="1"/>
  <c r="AH37" i="1"/>
  <c r="AN37" i="1"/>
  <c r="P37" i="1"/>
  <c r="AB30" i="1"/>
  <c r="CJ30" i="1"/>
  <c r="AN30" i="1"/>
  <c r="AH30" i="1"/>
  <c r="BX30" i="1"/>
  <c r="J30" i="1"/>
  <c r="AT30" i="1"/>
  <c r="BF30" i="1"/>
  <c r="P30" i="1"/>
  <c r="BL30" i="1"/>
  <c r="CD30" i="1"/>
  <c r="V30" i="1"/>
  <c r="AZ30" i="1"/>
  <c r="BR30" i="1"/>
  <c r="AZ27" i="1"/>
  <c r="BL27" i="1"/>
  <c r="AT27" i="1"/>
  <c r="J27" i="1"/>
  <c r="CD27" i="1"/>
  <c r="BF27" i="1"/>
  <c r="AB27" i="1"/>
  <c r="AH27" i="1"/>
  <c r="P27" i="1"/>
  <c r="CJ27" i="1"/>
  <c r="BR27" i="1"/>
  <c r="BX27" i="1"/>
  <c r="V27" i="1"/>
  <c r="AN27" i="1"/>
  <c r="BL14" i="1"/>
  <c r="BX14" i="1"/>
  <c r="BF14" i="1"/>
  <c r="AN14" i="1"/>
  <c r="J14" i="1"/>
  <c r="CD14" i="1"/>
  <c r="CJ14" i="1"/>
  <c r="AH14" i="1"/>
  <c r="P14" i="1"/>
  <c r="BR14" i="1"/>
  <c r="AT14" i="1"/>
  <c r="V14" i="1"/>
  <c r="AZ14" i="1"/>
  <c r="AB14" i="1"/>
  <c r="V69" i="1" l="1"/>
  <c r="V70" i="1" s="1"/>
  <c r="V71" i="1" s="1"/>
  <c r="V72" i="1" s="1"/>
  <c r="HX41" i="1"/>
  <c r="N88" i="1" s="1"/>
  <c r="GB41" i="1"/>
  <c r="N80" i="1" s="1"/>
  <c r="GN41" i="1"/>
  <c r="N90" i="1" s="1"/>
  <c r="JB41" i="1"/>
  <c r="N79" i="1" s="1"/>
  <c r="JH41" i="1"/>
  <c r="N69" i="1" s="1"/>
  <c r="HF41" i="1"/>
  <c r="N87" i="1" s="1"/>
  <c r="FP41" i="1"/>
  <c r="N64" i="1" s="1"/>
  <c r="FJ41" i="1"/>
  <c r="N65" i="1" s="1"/>
  <c r="HL41" i="1"/>
  <c r="N89" i="1" s="1"/>
  <c r="HR41" i="1"/>
  <c r="N83" i="1" s="1"/>
  <c r="GH41" i="1"/>
  <c r="N84" i="1" s="1"/>
  <c r="GZ41" i="1"/>
  <c r="N93" i="1" s="1"/>
  <c r="EL41" i="1"/>
  <c r="N60" i="1" s="1"/>
  <c r="IV41" i="1"/>
  <c r="N78" i="1" s="1"/>
  <c r="DH41" i="1"/>
  <c r="N54" i="1" s="1"/>
  <c r="DT41" i="1"/>
  <c r="N67" i="1" s="1"/>
  <c r="FV41" i="1"/>
  <c r="N74" i="1" s="1"/>
  <c r="JN41" i="1"/>
  <c r="N86" i="1" s="1"/>
  <c r="IJ41" i="1"/>
  <c r="N81" i="1" s="1"/>
  <c r="DZ41" i="1"/>
  <c r="N56" i="1" s="1"/>
  <c r="ER41" i="1"/>
  <c r="N63" i="1" s="1"/>
  <c r="IP41" i="1"/>
  <c r="N73" i="1" s="1"/>
  <c r="GT41" i="1"/>
  <c r="N70" i="1" s="1"/>
  <c r="EX41" i="1"/>
  <c r="N61" i="1" s="1"/>
  <c r="EF41" i="1"/>
  <c r="N57" i="1" s="1"/>
  <c r="CV41" i="1"/>
  <c r="N53" i="1" s="1"/>
  <c r="FD41" i="1"/>
  <c r="N58" i="1" s="1"/>
  <c r="DB41" i="1"/>
  <c r="N66" i="1" s="1"/>
  <c r="ID41" i="1"/>
  <c r="N71" i="1" s="1"/>
  <c r="DN41" i="1"/>
  <c r="N62" i="1" s="1"/>
  <c r="CP41" i="1"/>
  <c r="N82" i="1" s="1"/>
  <c r="AH41" i="1"/>
  <c r="N75" i="1" s="1"/>
  <c r="V41" i="1"/>
  <c r="N92" i="1" s="1"/>
  <c r="CD41" i="1"/>
  <c r="N77" i="1" s="1"/>
  <c r="AN41" i="1"/>
  <c r="N50" i="1" s="1"/>
  <c r="J41" i="1"/>
  <c r="N72" i="1" s="1"/>
  <c r="AZ41" i="1"/>
  <c r="N55" i="1" s="1"/>
  <c r="AT41" i="1"/>
  <c r="N51" i="1" s="1"/>
  <c r="BF41" i="1"/>
  <c r="N76" i="1" s="1"/>
  <c r="BR41" i="1"/>
  <c r="N91" i="1" s="1"/>
  <c r="BX41" i="1"/>
  <c r="N59" i="1" s="1"/>
  <c r="P41" i="1"/>
  <c r="N52" i="1" s="1"/>
  <c r="CJ41" i="1"/>
  <c r="N85" i="1" s="1"/>
  <c r="AB41" i="1"/>
  <c r="N49" i="1" s="1"/>
  <c r="BL41" i="1"/>
  <c r="N68" i="1" s="1"/>
  <c r="V74" i="1" l="1"/>
  <c r="E20" i="4" s="1"/>
  <c r="V51" i="1"/>
  <c r="V54" i="1" s="1"/>
  <c r="V55" i="1" s="1"/>
  <c r="V56" i="1" s="1"/>
  <c r="V58" i="1" s="1"/>
  <c r="V60" i="1" s="1"/>
  <c r="V77" i="1" l="1"/>
  <c r="E22" i="4" s="1"/>
  <c r="E19" i="4"/>
  <c r="C16" i="4"/>
  <c r="E16" i="4" s="1"/>
</calcChain>
</file>

<file path=xl/sharedStrings.xml><?xml version="1.0" encoding="utf-8"?>
<sst xmlns="http://schemas.openxmlformats.org/spreadsheetml/2006/main" count="1007" uniqueCount="437">
  <si>
    <t>0.0-0.2</t>
  </si>
  <si>
    <t>0.21-0.4</t>
  </si>
  <si>
    <t>0.41-0.6</t>
  </si>
  <si>
    <t>0.61-0.8</t>
  </si>
  <si>
    <t>0.81-1.0</t>
  </si>
  <si>
    <t>1.21-1.4</t>
  </si>
  <si>
    <t>1.41-1.6</t>
  </si>
  <si>
    <t>1.61-1.8</t>
  </si>
  <si>
    <t>1.81-2.0</t>
  </si>
  <si>
    <t>2.41-2.6</t>
  </si>
  <si>
    <t>2.61-2.8</t>
  </si>
  <si>
    <t>2.81-3.0</t>
  </si>
  <si>
    <t>Weather Station</t>
  </si>
  <si>
    <t>Count (days)</t>
  </si>
  <si>
    <t>Upland Vegetation and Nonstructural Water Storage BMPs</t>
  </si>
  <si>
    <t xml:space="preserve">The Natural Resources Conservation Service (formerly the Soil Conservation Service) </t>
  </si>
  <si>
    <t>Yes</t>
  </si>
  <si>
    <t>developed a hydrology model for runoff entitled: Urban Hydrology for Small Watersheds, TR-55.</t>
  </si>
  <si>
    <t xml:space="preserve">USDA NRCS. 1986.  Urban Hydrology for Small Watersheds, TR-55 </t>
  </si>
  <si>
    <t>No</t>
  </si>
  <si>
    <t>The document describes a comprehensive method for determining small watershed runoff dynamics</t>
  </si>
  <si>
    <t>Conservation Engineering Division Technical Release 55.  June 1986</t>
  </si>
  <si>
    <t xml:space="preserve">based on land use cover and management.  </t>
  </si>
  <si>
    <t>Accessed on line September 10, 2014 at:</t>
  </si>
  <si>
    <t>Conservation Reserve Program</t>
  </si>
  <si>
    <t>The curve number calculation procedures can be applied to:</t>
  </si>
  <si>
    <t>http://www.nrcs.usda.gov/Internet/FSE_DOCUMENTS/stelprdb1044171.pdf</t>
  </si>
  <si>
    <t xml:space="preserve">1) Changes in crop rotations and/or vegetation species (e.g., switching crop rotations or </t>
  </si>
  <si>
    <t xml:space="preserve">    conservation cover and other uses of perennials)</t>
  </si>
  <si>
    <t>2) Changes in tillage or slope contour management (e.g., switching to no-till)</t>
  </si>
  <si>
    <t>3) Adding cover crops</t>
  </si>
  <si>
    <t>4) Pasture stand improvements</t>
  </si>
  <si>
    <t>Enter BMP Description:</t>
  </si>
  <si>
    <t>Step 2. Collect Field Data using the USDA NRCS Web Soil Survey</t>
  </si>
  <si>
    <t>The Web Soil Survey will provide information on the acreage in each soil classification and the hydrologic soil group for each soil.</t>
  </si>
  <si>
    <t xml:space="preserve">The website is located at:  </t>
  </si>
  <si>
    <t>http://websoilsurvey.sc.egov.usda.gov/App/HomePage.htm</t>
  </si>
  <si>
    <t>2a)  Once at the site, push the green start button</t>
  </si>
  <si>
    <t>2b) Input the State and County location for the BMP project on the Area of Interest (AOI) tab</t>
  </si>
  <si>
    <t>2c)  Locate the specific parcel on the aerial photo using the magnification and hand grab buttons</t>
  </si>
  <si>
    <t>2d) Zoom in on the contributing area served by the BMP</t>
  </si>
  <si>
    <t>Enlarge the image so the contributing area fills the view to the fullest extent possible</t>
  </si>
  <si>
    <t>2e) Delineate the contributing area of the BMP using the AOI button</t>
  </si>
  <si>
    <t>2f) Click the soil map tab located above the Area of Interest Interactive Map</t>
  </si>
  <si>
    <t>2g) Select the Soil Data Explorer tab and then the Soil Properties and Qualities tab</t>
  </si>
  <si>
    <t>2h) In the "Properties and Qualities Ratings" menu, select Soil Qualities and Features, then select Hydrologic Soil Group</t>
  </si>
  <si>
    <t>2i) Click the View Rating button within the Hydrologic Soil Group menu to generate a table with information about each soil classification</t>
  </si>
  <si>
    <t>2j) Copy the summary table and paste the soil data into the green cells below, and be sure to erase any existing data below</t>
  </si>
  <si>
    <t>Table 1. Cut-and-Paste capture of field unit symbols, names, acres and percent of AOI.</t>
  </si>
  <si>
    <t xml:space="preserve">  </t>
  </si>
  <si>
    <t>Map unit symbol</t>
  </si>
  <si>
    <t>Map unit name</t>
  </si>
  <si>
    <t>Acres in AOI</t>
  </si>
  <si>
    <t>Percent of AOI</t>
  </si>
  <si>
    <t>C/D</t>
  </si>
  <si>
    <t xml:space="preserve">2k)  Record the Total Area of Interest (Acres):  </t>
  </si>
  <si>
    <t xml:space="preserve">In order to quantify the water storage benefits for a BMP that alters the amount of surface </t>
  </si>
  <si>
    <t>For documentation on how to apply the TR-55 approach, refer to the NRCS TR-55 manual, which can be downloaded at:</t>
  </si>
  <si>
    <t>Step 3. Evaluate "Before BMP" condition</t>
  </si>
  <si>
    <t>3a) Subdivide the Web Soil Survey results where they indicate two possible soil groups (e.g., B/D)</t>
  </si>
  <si>
    <t>The user should take into account whether the field has subsurface drainage.</t>
  </si>
  <si>
    <t>If the field is completely pattern tiled, soil group "B" will be applied.</t>
  </si>
  <si>
    <t>If the field has no subsurface drainage, soil group "D" will be applied.</t>
  </si>
  <si>
    <t>If the field is partially tiled, the user will adjust the results based on instructions in Step 3b.</t>
  </si>
  <si>
    <t>3b) Subdivide the Web Soil Survey results based on the estimate of tiled areas</t>
  </si>
  <si>
    <t>Overlay an approximation of the drainage pattern on the soil map. (See figure at right)</t>
  </si>
  <si>
    <t>Estimate the relative portion of each soil group that is drained.</t>
  </si>
  <si>
    <t>Apply this estimate to the % AOI for that soil group.</t>
  </si>
  <si>
    <t>3c) Populate columns (A), (B), (C) and (F) of Table 2 (below) based on the Web Soil Survey results, adjusted for tiling information</t>
  </si>
  <si>
    <t>3d) Populate column (D) of Table 2 based on land use information.</t>
  </si>
  <si>
    <t>Identify the cover type, treatment, and hydrologic condition based on tables provided in the USDA NRCS TR-55 documentation.</t>
  </si>
  <si>
    <t>The tables of interest for this step are Table 2-2b, 2-2c, and 2-2d, and start on page 18 of the pdf (USDA NRCS, 1986).</t>
  </si>
  <si>
    <t xml:space="preserve">This document is available online at: </t>
  </si>
  <si>
    <t xml:space="preserve">3e) Select the appropriate curve number for the vegetative cover type, treatment, and hydrologic condition </t>
  </si>
  <si>
    <t>Use the tables provided in the USDA NRCS TR-55 documentation.</t>
  </si>
  <si>
    <t>The tables of interest for this step are Table 2-2b, 2-2c, and 2-2d (USDA NRCS, 1986).</t>
  </si>
  <si>
    <t>3f) Enter the selected curve numbers into column (E) of Table 2.</t>
  </si>
  <si>
    <t>(A) 
Soil Map Symbol</t>
  </si>
  <si>
    <t>(B)
Is this soil type tiled?</t>
  </si>
  <si>
    <t>(C)
Hydrologic Soil Group Rating</t>
  </si>
  <si>
    <t>(D)
Cover type, treatment and hydrologic condition</t>
  </si>
  <si>
    <t>(E)
Curve Number</t>
  </si>
  <si>
    <t>(F)
% AOI</t>
  </si>
  <si>
    <t>Product of          CN x AOI</t>
  </si>
  <si>
    <t>Before Condition Curve Number:</t>
  </si>
  <si>
    <t>Step 4. Evaluate "After BMP" condition</t>
  </si>
  <si>
    <t>Steps 3a - 3f are repeated below to determine the TR-55 curve number in the "After BMP" condition</t>
  </si>
  <si>
    <t>4a) Adjust the information in column (D) of Table 3 based on conditions after BMP implementation.</t>
  </si>
  <si>
    <t>4b) Select the appropriate curve number for the vegetative cover type, treatment, and hydrologic condition.</t>
  </si>
  <si>
    <t>4c) Enter the selected curve numbers into column (E) of Table 3.</t>
  </si>
  <si>
    <t>Table 3. After BMP contributing area runoff curve number determination</t>
  </si>
  <si>
    <t>(B)
Is the field tiled?</t>
  </si>
  <si>
    <t>Row Crop (CR, good)</t>
  </si>
  <si>
    <t>After Condition Curve Number:</t>
  </si>
  <si>
    <t>Table 2. Contributing area runoff curve number determination</t>
  </si>
  <si>
    <t>Hoytville silty clay loam, 0 to 1 percent slopes</t>
  </si>
  <si>
    <t>Summary by Map Unit — Defiance County, Ohio (OH039)</t>
  </si>
  <si>
    <t>HcA</t>
  </si>
  <si>
    <t>Figure 1. Hypothetical Field in Defiance County, OH with Hydrologic Soil Group Information from Web Soil Survey Site</t>
  </si>
  <si>
    <t>Field Weighted Average Curve Number (Before):</t>
  </si>
  <si>
    <t>Field Weighted Average Curve Number (After):</t>
  </si>
  <si>
    <t xml:space="preserve"> S (Before)</t>
  </si>
  <si>
    <t>S (After)</t>
  </si>
  <si>
    <t>(ppm)</t>
  </si>
  <si>
    <t>1.01-1.2</t>
  </si>
  <si>
    <t>2.01-2.2</t>
  </si>
  <si>
    <t>Precip Average (inches)</t>
  </si>
  <si>
    <t>3.21-3.4</t>
  </si>
  <si>
    <t>3.41-3.6</t>
  </si>
  <si>
    <t>3.61-3.8</t>
  </si>
  <si>
    <t>4.01-4.2</t>
  </si>
  <si>
    <t>4.21-4.4</t>
  </si>
  <si>
    <t>4.41-4.6</t>
  </si>
  <si>
    <t>4.61-4.8</t>
  </si>
  <si>
    <t>4.81-5.0</t>
  </si>
  <si>
    <t>5.01-5.2</t>
  </si>
  <si>
    <t>5.41-5.6</t>
  </si>
  <si>
    <t>5.61-5.8</t>
  </si>
  <si>
    <t>Personal/Project Contact Information</t>
  </si>
  <si>
    <t>Site owner/operator:</t>
  </si>
  <si>
    <t>Mailing address:</t>
  </si>
  <si>
    <t>City:</t>
  </si>
  <si>
    <t>Zip code:</t>
  </si>
  <si>
    <t>Phone number:</t>
  </si>
  <si>
    <t xml:space="preserve">State: </t>
  </si>
  <si>
    <t>State</t>
  </si>
  <si>
    <t>Ohio</t>
  </si>
  <si>
    <t>Indiana</t>
  </si>
  <si>
    <t>Michigan</t>
  </si>
  <si>
    <t>BMP choices</t>
  </si>
  <si>
    <t>Project Identification Number:</t>
  </si>
  <si>
    <t xml:space="preserve">runoff leaving a field, the TR-55 model must be run twice.  A "Before" BMP condition and an </t>
  </si>
  <si>
    <t>"After" BMP condition are needed to determine the change.</t>
  </si>
  <si>
    <t>Defiance</t>
  </si>
  <si>
    <t>What is your field's weighted average soil test results for phosphorus?</t>
  </si>
  <si>
    <t>What is your soil test method?</t>
  </si>
  <si>
    <t>Soil Test Method</t>
  </si>
  <si>
    <t>Bray P1</t>
  </si>
  <si>
    <t>Mehlich 3</t>
  </si>
  <si>
    <t xml:space="preserve">The tables can also be found at the bottom of this sheet (around  row 156). </t>
  </si>
  <si>
    <t>Year</t>
  </si>
  <si>
    <t>5.81-6.0</t>
  </si>
  <si>
    <t>3.81-4.0</t>
  </si>
  <si>
    <t>Defiance OH</t>
  </si>
  <si>
    <t>Nutrient Management w/o Injection</t>
  </si>
  <si>
    <t xml:space="preserve">Selected WQT credit BMP treatment train </t>
  </si>
  <si>
    <t>General Information</t>
  </si>
  <si>
    <t>Phone:</t>
  </si>
  <si>
    <t>Project Identificaiton Number:</t>
  </si>
  <si>
    <t>#000-000-00</t>
  </si>
  <si>
    <t>Runoff (Before):</t>
  </si>
  <si>
    <t>Runoff (After):</t>
  </si>
  <si>
    <t>Acres Treated:</t>
  </si>
  <si>
    <t>Bin</t>
  </si>
  <si>
    <t>Before TR-55 Calc</t>
  </si>
  <si>
    <t>3.01-3.2</t>
  </si>
  <si>
    <t>2.21-2.4</t>
  </si>
  <si>
    <t>After TR-55 Calc</t>
  </si>
  <si>
    <t>Total For Bin (After)</t>
  </si>
  <si>
    <t>Total For Bin (Before)</t>
  </si>
  <si>
    <t>Minimum Rain Check</t>
  </si>
  <si>
    <t>inches</t>
  </si>
  <si>
    <t>acre-feet</t>
  </si>
  <si>
    <t>DRP concentration:</t>
  </si>
  <si>
    <t xml:space="preserve">µg/L </t>
  </si>
  <si>
    <t>lbs/yr</t>
  </si>
  <si>
    <t>DRP Field Loading (Before):</t>
  </si>
  <si>
    <t>DRP Field Loading (After):</t>
  </si>
  <si>
    <t>Rating</t>
  </si>
  <si>
    <t>Totals for Area of Interest</t>
  </si>
  <si>
    <t>Sample soil map with an example overlay of subsurface drainage coverage in the field</t>
  </si>
  <si>
    <t>TR-55 on Minimum Amounts in the Bin</t>
  </si>
  <si>
    <t>TR-55 Modeling Bins and Minimum Runoff Boundary</t>
  </si>
  <si>
    <t>Before</t>
  </si>
  <si>
    <t>After</t>
  </si>
  <si>
    <t>Annual Total Runoff in inches:</t>
  </si>
  <si>
    <t>VLOOKUP Tables</t>
  </si>
  <si>
    <t>Name of Land Owner / Manager &amp; Contact Information</t>
  </si>
  <si>
    <t>DRP Calculator</t>
  </si>
  <si>
    <t>Before Condition</t>
  </si>
  <si>
    <t>Field Size</t>
  </si>
  <si>
    <t>Acres</t>
  </si>
  <si>
    <t>Average Annual Runoff</t>
  </si>
  <si>
    <t>Soil Test Phosphorus (Mehlich 3 or Bray P1)</t>
  </si>
  <si>
    <t>ppm</t>
  </si>
  <si>
    <t>DRP = 2 * STP + 43</t>
  </si>
  <si>
    <t>µg/L</t>
  </si>
  <si>
    <t>L/ac</t>
  </si>
  <si>
    <t>Background Dissolved Reactive P Loss</t>
  </si>
  <si>
    <t>µg/ac</t>
  </si>
  <si>
    <t>lbs/ac</t>
  </si>
  <si>
    <t>P Loss from fertilizer Runoff</t>
  </si>
  <si>
    <t>lbs/Field</t>
  </si>
  <si>
    <t>Is Incorporation Used</t>
  </si>
  <si>
    <t>Baseline Load</t>
  </si>
  <si>
    <t>After Condition</t>
  </si>
  <si>
    <t>Is Incorporation Newly Added</t>
  </si>
  <si>
    <t>DRP Reduction (Before - After)</t>
  </si>
  <si>
    <t>Bowling Green OH</t>
  </si>
  <si>
    <t>Bowling Green</t>
  </si>
  <si>
    <t>Decatur IN</t>
  </si>
  <si>
    <t>Decatur</t>
  </si>
  <si>
    <t>Findlay OH</t>
  </si>
  <si>
    <t>Findlay</t>
  </si>
  <si>
    <t>Fort Wayne IN</t>
  </si>
  <si>
    <t>Fort Wayne</t>
  </si>
  <si>
    <t>Garret IN</t>
  </si>
  <si>
    <t>Garrett</t>
  </si>
  <si>
    <t>Kenton OH</t>
  </si>
  <si>
    <t>Kenton</t>
  </si>
  <si>
    <t>Lima Ohio</t>
  </si>
  <si>
    <t>Lima</t>
  </si>
  <si>
    <t>Montpelier</t>
  </si>
  <si>
    <t>Montpelier OH</t>
  </si>
  <si>
    <t>Napoleon</t>
  </si>
  <si>
    <t>Napoleon OH</t>
  </si>
  <si>
    <t>Pandora</t>
  </si>
  <si>
    <t>Pandora OH</t>
  </si>
  <si>
    <t xml:space="preserve">Year Total </t>
  </si>
  <si>
    <t>Inches</t>
  </si>
  <si>
    <t>P Loss from enhanced soils</t>
  </si>
  <si>
    <t>Field DRP Reduction:</t>
  </si>
  <si>
    <t>Adams County, IN</t>
  </si>
  <si>
    <t>Allen County, IN</t>
  </si>
  <si>
    <t>DeKalb County, IN</t>
  </si>
  <si>
    <t>Hillsdale, MI</t>
  </si>
  <si>
    <t>Lenawee County, MI</t>
  </si>
  <si>
    <t>Defiance County, OH</t>
  </si>
  <si>
    <t>Wood County, OH</t>
  </si>
  <si>
    <t>Hancock County, OH</t>
  </si>
  <si>
    <t>Hardin County, OH</t>
  </si>
  <si>
    <t>Allen County, OH</t>
  </si>
  <si>
    <t>Williams County, OH</t>
  </si>
  <si>
    <t>Henry County, OH</t>
  </si>
  <si>
    <t>Putnam County, OH</t>
  </si>
  <si>
    <t>County and State of Field:</t>
  </si>
  <si>
    <t>Field County Location:</t>
  </si>
  <si>
    <t>Additional Conservation Practice implementing (Using Region 5 Model):</t>
  </si>
  <si>
    <t>State &amp; County</t>
  </si>
  <si>
    <t>City/Station</t>
  </si>
  <si>
    <t>Having an appropriate Nutrient Management plan and implementation of that plan is a requirement of the WLEB Water Quality Trading program.</t>
  </si>
  <si>
    <t>The eligible list of conservation measures for crediting with the Region 5 model as part of the proposed treatment train is provided here for two reasons:</t>
  </si>
  <si>
    <t xml:space="preserve">    1)  The first reason is to provide a means to confirm the right Region 5 and DRP estimates are being combined to account for all of the edge-of-field treatment train reductions.</t>
  </si>
  <si>
    <t xml:space="preserve">Does the "after" CN selected consider the new BMP influence, </t>
  </si>
  <si>
    <t>, for predictions of future runoff?</t>
  </si>
  <si>
    <t>4. Dissoloved Reactive Phosphorus Load Estimates</t>
  </si>
  <si>
    <t>3. RAINFALL DATA</t>
  </si>
  <si>
    <t xml:space="preserve">2. HYDROLOGIC SOIL GROUP &amp; CURVE NUMBER </t>
  </si>
  <si>
    <t>1. Site Info and BMPs Selected</t>
  </si>
  <si>
    <t>Toledo</t>
  </si>
  <si>
    <t>READ ME</t>
  </si>
  <si>
    <t>Contour Buffer Strips (CP 332)</t>
  </si>
  <si>
    <t>Conservation Cover (CP 327)</t>
  </si>
  <si>
    <t>Conservation Crop Rotation (CP 328)</t>
  </si>
  <si>
    <t>Filter Strip (CP 393)</t>
  </si>
  <si>
    <t>Field Border (CP 386)</t>
  </si>
  <si>
    <t>Critical Area Planting (CP 342)</t>
  </si>
  <si>
    <t>Cover Crop (CP 340)</t>
  </si>
  <si>
    <t>Contour Strip Cropping (CP 585)</t>
  </si>
  <si>
    <t>Prescribed Grazing (CP 528)</t>
  </si>
  <si>
    <t>Riparian Forest Buffer (CP 391)</t>
  </si>
  <si>
    <t>Riparian Herbaceous Cover (CP 390)</t>
  </si>
  <si>
    <t>Reduced and Tillage Management, Reduced Tillage (CP 320)</t>
  </si>
  <si>
    <t>Residue and Tillage Management, No Till (CP 345)</t>
  </si>
  <si>
    <t>Vegetated Barrier (CP 601)</t>
  </si>
  <si>
    <t>Tree and shrub Establishment (CP 612)</t>
  </si>
  <si>
    <t>Noble County, IN</t>
  </si>
  <si>
    <t>County</t>
  </si>
  <si>
    <t>Dekalb County, IN</t>
  </si>
  <si>
    <t>Hillsdale County, MI</t>
  </si>
  <si>
    <t>Mercer County, OH</t>
  </si>
  <si>
    <t>Rockford OH</t>
  </si>
  <si>
    <t>Washtenaw County, MI</t>
  </si>
  <si>
    <t>Ann Arbor MI</t>
  </si>
  <si>
    <t>Steuban County, IN</t>
  </si>
  <si>
    <t>Garret, IN</t>
  </si>
  <si>
    <t>Wells County, IN</t>
  </si>
  <si>
    <t>Monroe County, MI</t>
  </si>
  <si>
    <t>Monroe MI</t>
  </si>
  <si>
    <t>Wayne County, MI</t>
  </si>
  <si>
    <t>Detroit MI</t>
  </si>
  <si>
    <t>Ingham County, MI</t>
  </si>
  <si>
    <t>Ann Arbor, MI</t>
  </si>
  <si>
    <t>Jackson County, MI</t>
  </si>
  <si>
    <t>Livingston County, MI</t>
  </si>
  <si>
    <t>Oakland County, MI</t>
  </si>
  <si>
    <t>Macomb County, MI</t>
  </si>
  <si>
    <t>Mount Clemens MI</t>
  </si>
  <si>
    <t>Lapeer County, MI</t>
  </si>
  <si>
    <t>Lapeer MI</t>
  </si>
  <si>
    <t>Port Huron</t>
  </si>
  <si>
    <t>St. Clair County, MI</t>
  </si>
  <si>
    <t>Port Huron MI</t>
  </si>
  <si>
    <t>Sanilac County, MI</t>
  </si>
  <si>
    <t>Fulton County, OH</t>
  </si>
  <si>
    <t>Wauseon OH</t>
  </si>
  <si>
    <t>Lucas County, OH</t>
  </si>
  <si>
    <t>Toledo OH</t>
  </si>
  <si>
    <t>Paulding County, OH</t>
  </si>
  <si>
    <t>Paulding OH</t>
  </si>
  <si>
    <t>Van Wert County, OH</t>
  </si>
  <si>
    <t>Van Wert OH</t>
  </si>
  <si>
    <t>Auglaize County, OH</t>
  </si>
  <si>
    <t>St. Marys</t>
  </si>
  <si>
    <t>St. Marys OH</t>
  </si>
  <si>
    <t>Wyandot County, OH</t>
  </si>
  <si>
    <t>Upper Sandusky OH</t>
  </si>
  <si>
    <t>Sandusky County, OH</t>
  </si>
  <si>
    <t>Fremont OH</t>
  </si>
  <si>
    <t>Shelby County, OH</t>
  </si>
  <si>
    <t>Ottawa County, OH</t>
  </si>
  <si>
    <t>Seneca County, OH</t>
  </si>
  <si>
    <t>Tiffin OH</t>
  </si>
  <si>
    <t>Crawford County, OH</t>
  </si>
  <si>
    <t>Bucryus OH</t>
  </si>
  <si>
    <t>Marion County, OH</t>
  </si>
  <si>
    <t>Marion OH</t>
  </si>
  <si>
    <t>Erie County, OH</t>
  </si>
  <si>
    <t>Sandusky OH</t>
  </si>
  <si>
    <t>Huron County, OH</t>
  </si>
  <si>
    <t>Norwalk OH</t>
  </si>
  <si>
    <t>Lorain County OH</t>
  </si>
  <si>
    <t>Ashland County OH</t>
  </si>
  <si>
    <t>Richland County OH</t>
  </si>
  <si>
    <t>Rockford</t>
  </si>
  <si>
    <t>Ann Arbor</t>
  </si>
  <si>
    <t>Monroe</t>
  </si>
  <si>
    <t>Detroit</t>
  </si>
  <si>
    <t>Mount Clemens</t>
  </si>
  <si>
    <t>Lapeer</t>
  </si>
  <si>
    <t>Wauseon</t>
  </si>
  <si>
    <t>Paulding</t>
  </si>
  <si>
    <t>Van Wert</t>
  </si>
  <si>
    <t>Upper Sandusky</t>
  </si>
  <si>
    <t>Fremont</t>
  </si>
  <si>
    <t xml:space="preserve">Tiffin </t>
  </si>
  <si>
    <t>Bucryus</t>
  </si>
  <si>
    <t>Marion</t>
  </si>
  <si>
    <t>Sandusky</t>
  </si>
  <si>
    <t>Norwalk</t>
  </si>
  <si>
    <t>Loarain County, OH</t>
  </si>
  <si>
    <t>Ashland County, OH</t>
  </si>
  <si>
    <t>Richland County, OH</t>
  </si>
  <si>
    <t>Garrett IN</t>
  </si>
  <si>
    <t>References</t>
  </si>
  <si>
    <t xml:space="preserve">1. USDA NRCS. 2016.  Effects of Conservation Practice Adoption on Cultivated Cropland Acres in Western Lake Erie Basin, 2003-06 and 2012.  Conservation Effects Assessment Project (CEAP) - Cropland Special Study Report, March 2016.  Accessed October 25, 2016.  Available at:  </t>
  </si>
  <si>
    <t xml:space="preserve">https://www.nrcs.usda.gov/Internet/FSE_DOCUMENTS/nrcseprd889806.pdf  </t>
  </si>
  <si>
    <r>
      <t xml:space="preserve">2. Penn State University. 2001. Managing Phosphorus for Agriculture and the Environment.  Accessed December 12, 2016.  Available online at: </t>
    </r>
    <r>
      <rPr>
        <u/>
        <sz val="11"/>
        <color rgb="FF000000"/>
        <rFont val="Calibri"/>
        <family val="2"/>
        <scheme val="minor"/>
      </rPr>
      <t/>
    </r>
  </si>
  <si>
    <t xml:space="preserve">http://extension.psu.edu/plants/nutrient-management/educational/soil-fertility/managing-phosphorus-for-agriculture-and-the-environment  </t>
  </si>
  <si>
    <t>3. Sharpley, A. Jarvie, H.P., Buda, A., May, L., Spears, B., Kleinman, P.  2013.  Phosphorus Legacy: Overcoming the Effects of Past Management Practices to Mitigate Future Water Quality Impairment.  J. Environ. Qual. 42:1308–1326 (2013) doi:10.2134/jeq2013.03.0098.</t>
  </si>
  <si>
    <t>4. King, W.K., Williams, M.R., Fausey, N.R. 2015.   Contributions of Systematic Tile Drainage to Watershed-Scale Phosphorus Transport.  J. Environ. Qual. 44:486–494 (2015) doi:10.2134/jeq2014.04.0149.</t>
  </si>
  <si>
    <r>
      <t xml:space="preserve">5. Branly, E.  2012.  Agronomic and Environmental Soil Test Phosphorus Method Comparisons and Diet Modification: Impacts on Poultry Litter Phosphorus Composition.  Purdue University Ph.D. Thesis/Dissertation.  Accessed November 17, 2016.  Available online at: </t>
    </r>
    <r>
      <rPr>
        <u/>
        <sz val="11"/>
        <color rgb="FF000000"/>
        <rFont val="Calibri"/>
        <family val="2"/>
        <scheme val="minor"/>
      </rPr>
      <t/>
    </r>
  </si>
  <si>
    <t xml:space="preserve">http://gradworks.umi.com/35/56/3556198.html </t>
  </si>
  <si>
    <t>6. Vadas, P.A., Kleinman, P.J.A., Sharpley, A.N., Turner, B.L. 2005. Relating Soil Phosphorus to Dissolved Phosphorus in Runoff: A Single Extraction Coefficient for Water Quality Modeling. J. Environ. Qual. 34:572-580.</t>
  </si>
  <si>
    <r>
      <t xml:space="preserve">7. PA DEP. 2008.  DRAFT Phosphorus and Sediment Credit Calculation Form.  Accessed December 12, 2016.  Available online at: </t>
    </r>
    <r>
      <rPr>
        <u/>
        <sz val="11"/>
        <color rgb="FF000000"/>
        <rFont val="Calibri"/>
        <family val="2"/>
        <scheme val="minor"/>
      </rPr>
      <t/>
    </r>
  </si>
  <si>
    <t xml:space="preserve">http://www.dep.pa.gov/Business/Water/PointNonPointMgmt/NutrientTrading/Pages/Credit-Generation-Process.aspx </t>
  </si>
  <si>
    <r>
      <t xml:space="preserve">8. USDA NRCS.  1986.  Urban Hydrology for Small Watersheds, TR-55. Conservation Engineering Division Technical Release 55.  June 1986.  Available online at: </t>
    </r>
    <r>
      <rPr>
        <sz val="11"/>
        <color rgb="FF000000"/>
        <rFont val="Calibri"/>
        <family val="2"/>
        <scheme val="minor"/>
      </rPr>
      <t xml:space="preserve"> </t>
    </r>
  </si>
  <si>
    <t xml:space="preserve">http://www.nrcs.usda.gov/Internet/FSE_DOCUMENTS/stelprdb1044171.pdf </t>
  </si>
  <si>
    <r>
      <t xml:space="preserve">9. Gildow, M., Aloysius, N., Gebremariam, S., Martin, J. 2016.  Fertilizer placement and application timing as strategies to reduce phosphorus loading to Lake Erie.  Journal of Great Lakes Research, doi.org/10.1016/j.jglr.2016.07.002.  Accessed December 15, 2016.  Available online at: </t>
    </r>
    <r>
      <rPr>
        <u/>
        <sz val="11"/>
        <color rgb="FF000000"/>
        <rFont val="Calibri"/>
        <family val="2"/>
        <scheme val="minor"/>
      </rPr>
      <t/>
    </r>
  </si>
  <si>
    <t>http://www.sciencedirect.com/science/article/pii/S0380133016300983</t>
  </si>
  <si>
    <t xml:space="preserve">10. Gildow, M. 2015. Evaluating Fertilizer Application Practices to Reduce Phosphorus Discharge from the Maumee River.  An Ohio State University Master of Science Thesis.  Accessed December 12, 2016.  On line at:  </t>
  </si>
  <si>
    <t xml:space="preserve">https://etd.ohiolink.edu/pg_10?0::NO:10:P10_ACCESSION_NUM:osu1437400849 </t>
  </si>
  <si>
    <t>Adrian</t>
  </si>
  <si>
    <t>Adrian IN</t>
  </si>
  <si>
    <t xml:space="preserve">    2)  The second reason is to serve as a reminder for the user of this calculator to include the conservation measure's influence in the selection of the  After Condition Curve Number.</t>
  </si>
  <si>
    <t>1) Sites where a newly approved nutrient management plan is being adopted.</t>
  </si>
  <si>
    <t>3) Sites where nutrient inputs, applied at agronomic rates, are switching to a broadcast and incorporation within 7-days method of placement.</t>
  </si>
  <si>
    <t>2) Sites where nutrient inputs, applied at agronomic rates, are switching to an injection or banding application for placement.</t>
  </si>
  <si>
    <t xml:space="preserve">The DRP Calculator does not apply to fields that have been managed under an approved nutrient management plan and have practiced nutrient management  </t>
  </si>
  <si>
    <t>sufficiently long enough for the field Soil Test Phosphorus results to align with the MSU, OSU and Purdue Tri-State Fertilizer Recommendations for Corn,</t>
  </si>
  <si>
    <t xml:space="preserve">Soybeans, Wheat &amp; Alfalfa. </t>
  </si>
  <si>
    <t>Eligible nutrient management plan programs include:</t>
  </si>
  <si>
    <t>Nutrient Management with Injection or banding during application</t>
  </si>
  <si>
    <t>Nutrient Management using incorporation within 7 days</t>
  </si>
  <si>
    <t>1)  A state Agricultural University (if available)</t>
  </si>
  <si>
    <t>2)  The Natural Resources Conservation Service</t>
  </si>
  <si>
    <t>3)  NRCS approved Technical Service Providers</t>
  </si>
  <si>
    <t>Current Nutrient Management Condition Descriptions</t>
  </si>
  <si>
    <t>Past operation has been based on an approved Nutrient Management Plan?</t>
  </si>
  <si>
    <t>Not Applicable</t>
  </si>
  <si>
    <t>MSU, OSU and Purdue Tri-State Fertilizer Recommendations for Corn,</t>
  </si>
  <si>
    <t>Soybeans, Wheat &amp; Alfalfa.</t>
  </si>
  <si>
    <t>Soybean</t>
  </si>
  <si>
    <t>Wheat</t>
  </si>
  <si>
    <t>Other</t>
  </si>
  <si>
    <t>--</t>
  </si>
  <si>
    <t>Crop Rotation</t>
  </si>
  <si>
    <t>What is the crop in the second year?</t>
  </si>
  <si>
    <t>What is the crop in the first year?</t>
  </si>
  <si>
    <t>The Dissolved Reactive Phosphorus Calculator (DRP Calculator) estimates edge-of-field reductions for newly adopted nutrient management practices, including:</t>
  </si>
  <si>
    <t>4) Sites where the Tri-State Fertilizer Recommendations for Corn, Soybeans, Wheat and Alfalfa recommends no application of phosphorus.</t>
  </si>
  <si>
    <t>Is nutrient incorporation part of the future management plan?</t>
  </si>
  <si>
    <t xml:space="preserve">The DRP crediting edge-of-field estimate will be combined with the results of the Region 5 model  estimates for edge-of-field particulate phosphorus. </t>
  </si>
  <si>
    <t>Alfalfa</t>
  </si>
  <si>
    <t>STP ppm</t>
  </si>
  <si>
    <t>Crop</t>
  </si>
  <si>
    <t>Applied Tri-State phosphorus application restrictions:</t>
  </si>
  <si>
    <t>Corn (Silage)</t>
  </si>
  <si>
    <t>(If practicing continuous corn or soybean answer the following questions as a 2-yr rotation.)</t>
  </si>
  <si>
    <t>Sharpley, A. Jarvie, H.P. Anthony, B. May, L. Spears, B. and P. Kleinman. 2014. Phosphorus Legacy: Overcoming the Effects of Past Management Practices to Mitigate Future Water Quality Impairment. J. Environ. Qual. 42:1308-1326 (June 25, 2014).</t>
  </si>
  <si>
    <t xml:space="preserve">Are phosphorus applications planned within the contract period?  </t>
  </si>
  <si>
    <t>Max Tri-State recommendation STP allowed during rotation:</t>
  </si>
  <si>
    <r>
      <t>A 2 ppm reduction in soil phosphorus concentration per year was selected to trigger flag requiring confirmation that the nutrient management plan is being followed.  The 2 ppm soil phosphorus reduction was based on national studies compiled by Sharpley et al.,</t>
    </r>
    <r>
      <rPr>
        <vertAlign val="superscript"/>
        <sz val="11"/>
        <color theme="1"/>
        <rFont val="Calibri"/>
        <family val="2"/>
        <scheme val="minor"/>
      </rPr>
      <t>1</t>
    </r>
    <r>
      <rPr>
        <sz val="11"/>
        <color theme="1"/>
        <rFont val="Calibri"/>
        <family val="2"/>
        <scheme val="minor"/>
      </rPr>
      <t xml:space="preserve"> from like soil textures. </t>
    </r>
  </si>
  <si>
    <t>The requirement for an approved nutrient management plan is that one must be approved and implemented before the credit generation period.</t>
  </si>
  <si>
    <t xml:space="preserve">Conservation measures other than nutrient management can reduce runoff rates.  This calculator estimates the benefits from lower adjusted runoff rates </t>
  </si>
  <si>
    <t>by combining the reduction in volume with the estimated DRP concentration in the runoff.</t>
  </si>
  <si>
    <t>1)  Newly approved nutrient management plan</t>
  </si>
  <si>
    <t>2)  Soil phosphorus concentration reductions</t>
  </si>
  <si>
    <t>3) New incorporation method being adopted</t>
  </si>
  <si>
    <t xml:space="preserve">        b) Injection or banding during application replacing incorporation within seven days</t>
  </si>
  <si>
    <t>From the information provided this site qualifies for the following nutrient management crediting considerations:</t>
  </si>
  <si>
    <t>Tri-State Recommendations Vlookup Table</t>
  </si>
  <si>
    <t>New Incorporation Vlookup Table</t>
  </si>
  <si>
    <t>Credit period incorporation method</t>
  </si>
  <si>
    <t xml:space="preserve">        c) Surface broadcast and incorporation within seven days replacing no or late incorporation</t>
  </si>
  <si>
    <t>Incorporation Reduction (Gildow, 2015) &amp; PA P Calculator Ratio</t>
  </si>
  <si>
    <t>What is the requested credit generation contract period (years)?</t>
  </si>
  <si>
    <t>Are there planned P applications in the credit contract period?</t>
  </si>
  <si>
    <t>Crediting  Soil Test Phosphorus ppm</t>
  </si>
  <si>
    <t>Previously incorporated within seven days, now banding or injecting at time of application.</t>
  </si>
  <si>
    <t>Injection or Banding at time of application.</t>
  </si>
  <si>
    <t>Incorporating within seven days of application.</t>
  </si>
  <si>
    <t>No incorporation required or late incorporation allowed in nutrient management plan.</t>
  </si>
  <si>
    <t>Is Incorporation Method a New Practice:</t>
  </si>
  <si>
    <t xml:space="preserve">        a) Injection or banding during application replacing no incorporation or late incorporation</t>
  </si>
  <si>
    <t>1)  The 4R Nutrient Stewardship Certification Program, and</t>
  </si>
  <si>
    <t xml:space="preserve">2) Approved Comprehensive Nutrient Management Plans </t>
  </si>
  <si>
    <t xml:space="preserve">    completed by: </t>
  </si>
  <si>
    <t>Corn (Feed Grain)</t>
  </si>
  <si>
    <t>Water Quality Trading Field Scale DRP reduction</t>
  </si>
  <si>
    <t>Is the site operated in accordance with the approved nutrient management plan?</t>
  </si>
  <si>
    <t>How many years are in your crop rotation?</t>
  </si>
  <si>
    <t>Name</t>
  </si>
  <si>
    <t>Street</t>
  </si>
  <si>
    <t>City</t>
  </si>
  <si>
    <t>Zip</t>
  </si>
  <si>
    <t>Phone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</si>
</sst>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38" x14ac:knownFonts="1">
    <font>
      <sz val="11"/>
      <color theme="1"/>
      <name val="Calibri"/>
      <family val="2"/>
      <scheme val="minor"/>
    </font>
    <font>
      <b/>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b/>
      <sz val="14"/>
      <color theme="1"/>
      <name val="Calibri"/>
      <family val="2"/>
      <scheme val="minor"/>
    </font>
    <font>
      <sz val="11"/>
      <color rgb="FF993366"/>
      <name val="Calibri"/>
      <family val="2"/>
      <scheme val="minor"/>
    </font>
    <font>
      <u/>
      <sz val="11"/>
      <color theme="10"/>
      <name val="Calibri"/>
      <family val="2"/>
    </font>
    <font>
      <u/>
      <sz val="11"/>
      <color theme="3"/>
      <name val="Calibri"/>
      <family val="2"/>
      <scheme val="minor"/>
    </font>
    <font>
      <sz val="11"/>
      <name val="Calibri"/>
      <family val="2"/>
      <scheme val="minor"/>
    </font>
    <font>
      <sz val="11"/>
      <color rgb="FFFCD5B4"/>
      <name val="Calibri"/>
      <family val="2"/>
      <scheme val="minor"/>
    </font>
    <font>
      <b/>
      <sz val="11"/>
      <color theme="1"/>
      <name val="Calibri"/>
      <family val="2"/>
    </font>
    <font>
      <b/>
      <u/>
      <sz val="11"/>
      <color theme="1"/>
      <name val="Calibri"/>
      <family val="2"/>
      <scheme val="minor"/>
    </font>
    <font>
      <b/>
      <sz val="18"/>
      <color theme="1"/>
      <name val="Calibri"/>
      <family val="2"/>
      <scheme val="minor"/>
    </font>
    <font>
      <b/>
      <sz val="11"/>
      <name val="Arial"/>
      <family val="2"/>
    </font>
    <font>
      <b/>
      <sz val="16"/>
      <color theme="1"/>
      <name val="Calibri"/>
      <family val="2"/>
      <scheme val="minor"/>
    </font>
    <font>
      <b/>
      <sz val="26"/>
      <color theme="1"/>
      <name val="Calibri"/>
      <family val="2"/>
      <scheme val="minor"/>
    </font>
    <font>
      <b/>
      <sz val="14"/>
      <color rgb="FF000000"/>
      <name val="Calibri"/>
      <family val="2"/>
      <scheme val="minor"/>
    </font>
    <font>
      <sz val="11"/>
      <color rgb="FF000000"/>
      <name val="Calibri"/>
      <family val="2"/>
      <scheme val="minor"/>
    </font>
    <font>
      <u/>
      <sz val="11"/>
      <color rgb="FF000000"/>
      <name val="Calibri"/>
      <family val="2"/>
      <scheme val="minor"/>
    </font>
    <font>
      <sz val="12"/>
      <color theme="1"/>
      <name val="Calibri"/>
      <family val="2"/>
      <scheme val="minor"/>
    </font>
    <font>
      <b/>
      <sz val="12"/>
      <color theme="1"/>
      <name val="Calibri"/>
      <family val="2"/>
      <scheme val="minor"/>
    </font>
    <font>
      <vertAlign val="superscript"/>
      <sz val="11"/>
      <color theme="1"/>
      <name val="Calibri"/>
      <family val="2"/>
      <scheme val="minor"/>
    </font>
    <font>
      <sz val="11"/>
      <color theme="9" tint="0.59999389629810485"/>
      <name val="Calibri"/>
      <family val="2"/>
      <scheme val="minor"/>
    </font>
    <font>
      <b/>
      <sz val="11"/>
      <color rgb="FFFF0000"/>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FCD5B4"/>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0.14999847407452621"/>
        <bgColor indexed="64"/>
      </patternFill>
    </fill>
    <fill>
      <patternFill patternType="solid">
        <fgColor theme="5" tint="0.59999389629810485"/>
        <bgColor indexed="64"/>
      </patternFill>
    </fill>
  </fills>
  <borders count="58">
    <border>
      <left/>
      <right/>
      <top/>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double">
        <color indexed="64"/>
      </bottom>
      <diagonal/>
    </border>
  </borders>
  <cellStyleXfs count="44">
    <xf numFmtId="0" fontId="0" fillId="0" borderId="0"/>
    <xf numFmtId="9" fontId="2" fillId="0" borderId="0" applyFont="0" applyFill="0" applyBorder="0" applyAlignment="0" applyProtection="0"/>
    <xf numFmtId="0" fontId="3" fillId="0" borderId="2" applyNumberFormat="0" applyFill="0" applyAlignment="0" applyProtection="0"/>
    <xf numFmtId="0" fontId="4" fillId="0" borderId="3" applyNumberFormat="0" applyFill="0" applyAlignment="0" applyProtection="0"/>
    <xf numFmtId="0" fontId="5" fillId="0" borderId="4"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5" applyNumberFormat="0" applyAlignment="0" applyProtection="0"/>
    <xf numFmtId="0" fontId="9" fillId="6" borderId="6" applyNumberFormat="0" applyAlignment="0" applyProtection="0"/>
    <xf numFmtId="0" fontId="10" fillId="6" borderId="5" applyNumberFormat="0" applyAlignment="0" applyProtection="0"/>
    <xf numFmtId="0" fontId="11" fillId="0" borderId="7" applyNumberFormat="0" applyFill="0" applyAlignment="0" applyProtection="0"/>
    <xf numFmtId="0" fontId="12" fillId="7" borderId="8" applyNumberFormat="0" applyAlignment="0" applyProtection="0"/>
    <xf numFmtId="0" fontId="13" fillId="0" borderId="0" applyNumberFormat="0" applyFill="0" applyBorder="0" applyAlignment="0" applyProtection="0"/>
    <xf numFmtId="0" fontId="2" fillId="8" borderId="9" applyNumberFormat="0" applyFont="0" applyAlignment="0" applyProtection="0"/>
    <xf numFmtId="0" fontId="14" fillId="0" borderId="0" applyNumberFormat="0" applyFill="0" applyBorder="0" applyAlignment="0" applyProtection="0"/>
    <xf numFmtId="0" fontId="1" fillId="0" borderId="10" applyNumberFormat="0" applyFill="0" applyAlignment="0" applyProtection="0"/>
    <xf numFmtId="0" fontId="15"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5"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5"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5"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5"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5"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20" fillId="0" borderId="0" applyNumberFormat="0" applyFill="0" applyBorder="0" applyAlignment="0" applyProtection="0">
      <alignment vertical="top"/>
      <protection locked="0"/>
    </xf>
  </cellStyleXfs>
  <cellXfs count="315">
    <xf numFmtId="0" fontId="0" fillId="0" borderId="0" xfId="0"/>
    <xf numFmtId="0" fontId="0" fillId="0" borderId="0" xfId="0" applyBorder="1"/>
    <xf numFmtId="0" fontId="0" fillId="33" borderId="1" xfId="0" applyFill="1" applyBorder="1"/>
    <xf numFmtId="0" fontId="1" fillId="34" borderId="28" xfId="0" applyFont="1" applyFill="1" applyBorder="1" applyAlignment="1">
      <alignment horizontal="center" wrapText="1"/>
    </xf>
    <xf numFmtId="0" fontId="1" fillId="34" borderId="1" xfId="0" applyFont="1" applyFill="1" applyBorder="1" applyAlignment="1">
      <alignment horizontal="center" wrapText="1"/>
    </xf>
    <xf numFmtId="0" fontId="1" fillId="34" borderId="21" xfId="0" applyFont="1" applyFill="1" applyBorder="1" applyAlignment="1">
      <alignment horizontal="center" wrapText="1"/>
    </xf>
    <xf numFmtId="0" fontId="1" fillId="35" borderId="28" xfId="0" applyFont="1" applyFill="1" applyBorder="1" applyAlignment="1">
      <alignment horizontal="center" wrapText="1"/>
    </xf>
    <xf numFmtId="0" fontId="0" fillId="33" borderId="29" xfId="0" applyFill="1" applyBorder="1" applyAlignment="1">
      <alignment horizontal="center"/>
    </xf>
    <xf numFmtId="0" fontId="0" fillId="33" borderId="30" xfId="0" applyFill="1" applyBorder="1" applyAlignment="1">
      <alignment horizontal="center"/>
    </xf>
    <xf numFmtId="0" fontId="0" fillId="35" borderId="29" xfId="0" applyFill="1" applyBorder="1" applyAlignment="1">
      <alignment horizontal="center"/>
    </xf>
    <xf numFmtId="0" fontId="0" fillId="35" borderId="20" xfId="0" applyFill="1" applyBorder="1" applyAlignment="1">
      <alignment horizontal="center"/>
    </xf>
    <xf numFmtId="0" fontId="0" fillId="35" borderId="21" xfId="0" applyFill="1" applyBorder="1" applyAlignment="1">
      <alignment horizontal="center"/>
    </xf>
    <xf numFmtId="0" fontId="1" fillId="35" borderId="0" xfId="0" applyFont="1" applyFill="1" applyBorder="1"/>
    <xf numFmtId="0" fontId="0" fillId="35" borderId="0" xfId="0" applyFill="1" applyBorder="1"/>
    <xf numFmtId="2" fontId="0" fillId="35" borderId="0" xfId="0" applyNumberFormat="1" applyFill="1" applyBorder="1"/>
    <xf numFmtId="2" fontId="0" fillId="35" borderId="14" xfId="0" applyNumberFormat="1" applyFill="1" applyBorder="1"/>
    <xf numFmtId="0" fontId="18" fillId="35" borderId="0" xfId="0" applyFont="1" applyFill="1"/>
    <xf numFmtId="0" fontId="0" fillId="35" borderId="0" xfId="0" applyFill="1"/>
    <xf numFmtId="0" fontId="19" fillId="35" borderId="0" xfId="0" applyFont="1" applyFill="1"/>
    <xf numFmtId="0" fontId="1" fillId="35" borderId="0" xfId="0" applyFont="1" applyFill="1"/>
    <xf numFmtId="0" fontId="0" fillId="35" borderId="0" xfId="0" applyFill="1" applyAlignment="1">
      <alignment horizontal="left"/>
    </xf>
    <xf numFmtId="0" fontId="20" fillId="35" borderId="0" xfId="43" applyFill="1" applyAlignment="1" applyProtection="1">
      <alignment horizontal="left"/>
    </xf>
    <xf numFmtId="0" fontId="19" fillId="35" borderId="0" xfId="0" applyFont="1" applyFill="1" applyAlignment="1">
      <alignment vertical="top" wrapText="1"/>
    </xf>
    <xf numFmtId="0" fontId="1" fillId="35" borderId="20" xfId="0" applyFont="1" applyFill="1" applyBorder="1"/>
    <xf numFmtId="0" fontId="0" fillId="35" borderId="21" xfId="0" applyFill="1" applyBorder="1"/>
    <xf numFmtId="0" fontId="0" fillId="35" borderId="22" xfId="0" applyFill="1" applyBorder="1"/>
    <xf numFmtId="0" fontId="0" fillId="35" borderId="23" xfId="0" applyFill="1" applyBorder="1"/>
    <xf numFmtId="0" fontId="0" fillId="35" borderId="24" xfId="0" applyFill="1" applyBorder="1"/>
    <xf numFmtId="0" fontId="0" fillId="35" borderId="0" xfId="0" applyFill="1" applyAlignment="1">
      <alignment vertical="center" wrapText="1"/>
    </xf>
    <xf numFmtId="0" fontId="1" fillId="35" borderId="0" xfId="0" applyFont="1" applyFill="1" applyAlignment="1">
      <alignment wrapText="1"/>
    </xf>
    <xf numFmtId="0" fontId="1" fillId="35" borderId="0" xfId="0" applyFont="1" applyFill="1" applyAlignment="1">
      <alignment horizontal="center" wrapText="1"/>
    </xf>
    <xf numFmtId="0" fontId="0" fillId="35" borderId="25" xfId="0" applyFill="1" applyBorder="1"/>
    <xf numFmtId="0" fontId="0" fillId="35" borderId="27" xfId="0" applyFill="1" applyBorder="1"/>
    <xf numFmtId="0" fontId="21" fillId="35" borderId="0" xfId="0" applyFont="1" applyFill="1"/>
    <xf numFmtId="0" fontId="22" fillId="35" borderId="0" xfId="0" applyFont="1" applyFill="1" applyAlignment="1">
      <alignment horizontal="left"/>
    </xf>
    <xf numFmtId="0" fontId="0" fillId="35" borderId="0" xfId="0" applyFill="1" applyAlignment="1"/>
    <xf numFmtId="0" fontId="1" fillId="35" borderId="1" xfId="0" applyFont="1" applyFill="1" applyBorder="1" applyAlignment="1">
      <alignment horizontal="center" wrapText="1"/>
    </xf>
    <xf numFmtId="0" fontId="1" fillId="35" borderId="21" xfId="0" applyFont="1" applyFill="1" applyBorder="1" applyAlignment="1">
      <alignment horizontal="center" wrapText="1"/>
    </xf>
    <xf numFmtId="0" fontId="1" fillId="36" borderId="28" xfId="0" applyFont="1" applyFill="1" applyBorder="1" applyAlignment="1">
      <alignment horizontal="center" wrapText="1"/>
    </xf>
    <xf numFmtId="0" fontId="0" fillId="36" borderId="28" xfId="0" applyFill="1" applyBorder="1" applyAlignment="1">
      <alignment horizontal="center"/>
    </xf>
    <xf numFmtId="0" fontId="0" fillId="36" borderId="1" xfId="0" applyFill="1" applyBorder="1" applyAlignment="1">
      <alignment horizontal="center"/>
    </xf>
    <xf numFmtId="0" fontId="0" fillId="36" borderId="19" xfId="0" applyFill="1" applyBorder="1" applyAlignment="1">
      <alignment horizontal="center"/>
    </xf>
    <xf numFmtId="0" fontId="0" fillId="36" borderId="17" xfId="0" applyFill="1" applyBorder="1" applyAlignment="1">
      <alignment horizontal="center"/>
    </xf>
    <xf numFmtId="0" fontId="0" fillId="36" borderId="18" xfId="0" applyFill="1" applyBorder="1" applyAlignment="1">
      <alignment horizontal="center"/>
    </xf>
    <xf numFmtId="0" fontId="1" fillId="36" borderId="18" xfId="0" applyFont="1" applyFill="1" applyBorder="1" applyAlignment="1">
      <alignment horizontal="right"/>
    </xf>
    <xf numFmtId="0" fontId="1" fillId="36" borderId="18" xfId="0" applyFont="1" applyFill="1" applyBorder="1" applyAlignment="1">
      <alignment horizontal="center"/>
    </xf>
    <xf numFmtId="0" fontId="23" fillId="36" borderId="18" xfId="0" applyFont="1" applyFill="1" applyBorder="1" applyAlignment="1">
      <alignment horizontal="center"/>
    </xf>
    <xf numFmtId="2" fontId="1" fillId="35" borderId="0" xfId="0" applyNumberFormat="1" applyFont="1" applyFill="1" applyBorder="1"/>
    <xf numFmtId="0" fontId="1" fillId="35" borderId="0" xfId="0" applyFont="1" applyFill="1" applyBorder="1" applyAlignment="1">
      <alignment horizontal="right"/>
    </xf>
    <xf numFmtId="0" fontId="0" fillId="35" borderId="15" xfId="0" applyFill="1" applyBorder="1"/>
    <xf numFmtId="2" fontId="0" fillId="35" borderId="16" xfId="0" applyNumberFormat="1" applyFill="1" applyBorder="1"/>
    <xf numFmtId="1" fontId="0" fillId="35" borderId="0" xfId="0" applyNumberFormat="1" applyFill="1" applyBorder="1"/>
    <xf numFmtId="0" fontId="0" fillId="35" borderId="0" xfId="0" applyFill="1" applyBorder="1" applyAlignment="1"/>
    <xf numFmtId="2" fontId="1" fillId="35" borderId="31" xfId="0" applyNumberFormat="1" applyFont="1" applyFill="1" applyBorder="1"/>
    <xf numFmtId="2" fontId="0" fillId="35" borderId="32" xfId="0" applyNumberFormat="1" applyFill="1" applyBorder="1"/>
    <xf numFmtId="0" fontId="0" fillId="35" borderId="0" xfId="0" applyFont="1" applyFill="1"/>
    <xf numFmtId="0" fontId="1" fillId="35" borderId="0" xfId="0" applyFont="1" applyFill="1" applyAlignment="1">
      <alignment horizontal="left"/>
    </xf>
    <xf numFmtId="0" fontId="0" fillId="35" borderId="0" xfId="0" applyFont="1" applyFill="1" applyBorder="1"/>
    <xf numFmtId="0" fontId="0" fillId="35" borderId="0" xfId="0" applyFill="1" applyBorder="1" applyAlignment="1">
      <alignment horizontal="center"/>
    </xf>
    <xf numFmtId="0" fontId="0" fillId="35" borderId="0" xfId="0" applyFill="1" applyBorder="1" applyAlignment="1">
      <alignment wrapText="1"/>
    </xf>
    <xf numFmtId="2" fontId="0" fillId="35" borderId="0" xfId="0" applyNumberFormat="1" applyFill="1" applyBorder="1" applyAlignment="1">
      <alignment wrapText="1"/>
    </xf>
    <xf numFmtId="0" fontId="1" fillId="35" borderId="0" xfId="0" applyFont="1" applyFill="1" applyBorder="1"/>
    <xf numFmtId="0" fontId="0" fillId="35" borderId="0" xfId="0" applyFill="1" applyBorder="1"/>
    <xf numFmtId="2" fontId="0" fillId="35" borderId="0" xfId="0" applyNumberFormat="1" applyFill="1" applyBorder="1"/>
    <xf numFmtId="2" fontId="1" fillId="35" borderId="0" xfId="0" applyNumberFormat="1" applyFont="1" applyFill="1" applyBorder="1"/>
    <xf numFmtId="0" fontId="0" fillId="35" borderId="0" xfId="0" applyFill="1" applyBorder="1" applyAlignment="1"/>
    <xf numFmtId="2" fontId="0" fillId="35" borderId="0" xfId="0" applyNumberFormat="1" applyFill="1" applyBorder="1" applyAlignment="1"/>
    <xf numFmtId="0" fontId="1" fillId="35" borderId="31" xfId="0" applyFont="1" applyFill="1" applyBorder="1" applyAlignment="1"/>
    <xf numFmtId="0" fontId="0" fillId="35" borderId="0" xfId="0" applyFill="1" applyBorder="1" applyAlignment="1">
      <alignment horizontal="center"/>
    </xf>
    <xf numFmtId="2" fontId="1" fillId="35" borderId="0" xfId="0" applyNumberFormat="1" applyFont="1" applyFill="1" applyBorder="1" applyAlignment="1">
      <alignment horizontal="center" vertical="center" wrapText="1"/>
    </xf>
    <xf numFmtId="0" fontId="0" fillId="33" borderId="28" xfId="0" applyFill="1" applyBorder="1" applyAlignment="1">
      <alignment horizontal="center" vertical="center"/>
    </xf>
    <xf numFmtId="0" fontId="0" fillId="33" borderId="1" xfId="0" applyFill="1" applyBorder="1" applyAlignment="1">
      <alignment horizontal="center" vertical="center"/>
    </xf>
    <xf numFmtId="0" fontId="0" fillId="35" borderId="13" xfId="0" applyFill="1" applyBorder="1" applyAlignment="1">
      <alignment vertical="center" wrapText="1"/>
    </xf>
    <xf numFmtId="0" fontId="0" fillId="35" borderId="0" xfId="0" applyFill="1" applyBorder="1" applyAlignment="1">
      <alignment vertical="center" wrapText="1"/>
    </xf>
    <xf numFmtId="0" fontId="0" fillId="33" borderId="13" xfId="0" applyFill="1" applyBorder="1" applyAlignment="1">
      <alignment vertical="center" wrapText="1"/>
    </xf>
    <xf numFmtId="0" fontId="0" fillId="33" borderId="0" xfId="0" applyFill="1" applyBorder="1" applyAlignment="1">
      <alignment vertical="center" wrapText="1"/>
    </xf>
    <xf numFmtId="10" fontId="0" fillId="33" borderId="14" xfId="0" applyNumberFormat="1" applyFill="1" applyBorder="1" applyAlignment="1">
      <alignment vertical="center" wrapText="1"/>
    </xf>
    <xf numFmtId="0" fontId="0" fillId="33" borderId="13" xfId="0" applyFill="1" applyBorder="1" applyAlignment="1">
      <alignment horizontal="center" vertical="center" wrapText="1"/>
    </xf>
    <xf numFmtId="0" fontId="0" fillId="35" borderId="13" xfId="0" applyFill="1" applyBorder="1" applyAlignment="1">
      <alignment horizontal="center" vertical="center" wrapText="1"/>
    </xf>
    <xf numFmtId="10" fontId="0" fillId="35" borderId="14" xfId="0" applyNumberFormat="1" applyFill="1" applyBorder="1" applyAlignment="1">
      <alignment vertical="center" wrapText="1"/>
    </xf>
    <xf numFmtId="0" fontId="0" fillId="35" borderId="13" xfId="0" applyFill="1" applyBorder="1"/>
    <xf numFmtId="0" fontId="0" fillId="35" borderId="14" xfId="0" applyFill="1" applyBorder="1"/>
    <xf numFmtId="0" fontId="0" fillId="35" borderId="32" xfId="0" applyFill="1" applyBorder="1"/>
    <xf numFmtId="0" fontId="0" fillId="35" borderId="16" xfId="0" applyFill="1" applyBorder="1"/>
    <xf numFmtId="0" fontId="0" fillId="35" borderId="42" xfId="0" applyFill="1" applyBorder="1"/>
    <xf numFmtId="0" fontId="0" fillId="35" borderId="43" xfId="0" applyFill="1" applyBorder="1"/>
    <xf numFmtId="0" fontId="0" fillId="35" borderId="44" xfId="0" applyFill="1" applyBorder="1"/>
    <xf numFmtId="10" fontId="0" fillId="33" borderId="0" xfId="0" applyNumberFormat="1" applyFill="1" applyBorder="1" applyAlignment="1">
      <alignment vertical="center" wrapText="1"/>
    </xf>
    <xf numFmtId="0" fontId="0" fillId="33" borderId="0" xfId="0" applyFill="1" applyBorder="1" applyAlignment="1">
      <alignment horizontal="center" vertical="center" wrapText="1"/>
    </xf>
    <xf numFmtId="9" fontId="0" fillId="33" borderId="0" xfId="1" applyFont="1" applyFill="1" applyBorder="1" applyAlignment="1">
      <alignment horizontal="center" vertical="center" wrapText="1"/>
    </xf>
    <xf numFmtId="0" fontId="1" fillId="37" borderId="20" xfId="0" applyFont="1" applyFill="1" applyBorder="1"/>
    <xf numFmtId="0" fontId="1" fillId="37" borderId="21" xfId="0" applyFont="1" applyFill="1" applyBorder="1"/>
    <xf numFmtId="0" fontId="0" fillId="37" borderId="23" xfId="0" applyFill="1" applyBorder="1"/>
    <xf numFmtId="0" fontId="0" fillId="37" borderId="0" xfId="0" applyFill="1" applyBorder="1"/>
    <xf numFmtId="0" fontId="1" fillId="37" borderId="23" xfId="0" applyFont="1" applyFill="1" applyBorder="1"/>
    <xf numFmtId="0" fontId="1" fillId="37" borderId="0" xfId="0" applyFont="1" applyFill="1" applyBorder="1"/>
    <xf numFmtId="0" fontId="0" fillId="35" borderId="0" xfId="0" applyFill="1" applyBorder="1" applyAlignment="1">
      <alignment horizontal="left"/>
    </xf>
    <xf numFmtId="9" fontId="0" fillId="35" borderId="0" xfId="1" applyNumberFormat="1" applyFont="1" applyFill="1" applyBorder="1" applyAlignment="1">
      <alignment horizontal="left"/>
    </xf>
    <xf numFmtId="2" fontId="1" fillId="35" borderId="0" xfId="0" applyNumberFormat="1" applyFont="1" applyFill="1" applyBorder="1" applyAlignment="1">
      <alignment horizontal="right"/>
    </xf>
    <xf numFmtId="0" fontId="1" fillId="37" borderId="21" xfId="0" applyFont="1" applyFill="1" applyBorder="1" applyAlignment="1">
      <alignment horizontal="right"/>
    </xf>
    <xf numFmtId="0" fontId="0" fillId="37" borderId="0" xfId="0" applyFill="1" applyBorder="1" applyAlignment="1">
      <alignment horizontal="right"/>
    </xf>
    <xf numFmtId="0" fontId="1" fillId="35" borderId="11" xfId="0" applyFont="1" applyFill="1" applyBorder="1" applyAlignment="1"/>
    <xf numFmtId="2" fontId="1" fillId="35" borderId="12" xfId="0" applyNumberFormat="1" applyFont="1" applyFill="1" applyBorder="1"/>
    <xf numFmtId="0" fontId="0" fillId="35" borderId="13" xfId="0" applyFill="1" applyBorder="1" applyAlignment="1">
      <alignment horizontal="left"/>
    </xf>
    <xf numFmtId="9" fontId="0" fillId="35" borderId="13" xfId="1" applyNumberFormat="1" applyFont="1" applyFill="1" applyBorder="1" applyAlignment="1">
      <alignment horizontal="left"/>
    </xf>
    <xf numFmtId="2" fontId="0" fillId="35" borderId="13" xfId="0" applyNumberFormat="1" applyFill="1" applyBorder="1" applyAlignment="1"/>
    <xf numFmtId="0" fontId="1" fillId="35" borderId="13" xfId="0" applyFont="1" applyFill="1" applyBorder="1" applyAlignment="1">
      <alignment horizontal="center" vertical="center" wrapText="1"/>
    </xf>
    <xf numFmtId="0" fontId="0" fillId="35" borderId="13" xfId="0" applyFill="1" applyBorder="1" applyAlignment="1">
      <alignment horizontal="center"/>
    </xf>
    <xf numFmtId="0" fontId="0" fillId="37" borderId="23" xfId="0" applyFill="1" applyBorder="1" applyAlignment="1"/>
    <xf numFmtId="2" fontId="0" fillId="35" borderId="11" xfId="0" applyNumberFormat="1" applyFill="1" applyBorder="1"/>
    <xf numFmtId="2" fontId="0" fillId="35" borderId="31" xfId="0" applyNumberFormat="1" applyFill="1" applyBorder="1"/>
    <xf numFmtId="0" fontId="0" fillId="35" borderId="31" xfId="0" applyFill="1" applyBorder="1"/>
    <xf numFmtId="0" fontId="0" fillId="35" borderId="12" xfId="0" applyFill="1" applyBorder="1"/>
    <xf numFmtId="2" fontId="0" fillId="35" borderId="13" xfId="0" applyNumberFormat="1" applyFill="1" applyBorder="1"/>
    <xf numFmtId="2" fontId="0" fillId="35" borderId="15" xfId="0" applyNumberFormat="1" applyFill="1" applyBorder="1"/>
    <xf numFmtId="0" fontId="1" fillId="35" borderId="32" xfId="0" applyFont="1" applyFill="1" applyBorder="1" applyAlignment="1">
      <alignment horizontal="right"/>
    </xf>
    <xf numFmtId="2" fontId="1" fillId="35" borderId="32" xfId="0" applyNumberFormat="1" applyFont="1" applyFill="1" applyBorder="1"/>
    <xf numFmtId="2" fontId="1" fillId="35" borderId="16" xfId="0" applyNumberFormat="1" applyFont="1" applyFill="1" applyBorder="1"/>
    <xf numFmtId="2" fontId="1" fillId="35" borderId="11" xfId="0" applyNumberFormat="1" applyFont="1" applyFill="1" applyBorder="1" applyAlignment="1">
      <alignment horizontal="center" vertical="center" wrapText="1"/>
    </xf>
    <xf numFmtId="2" fontId="1" fillId="35" borderId="12" xfId="0" applyNumberFormat="1" applyFont="1" applyFill="1" applyBorder="1" applyAlignment="1">
      <alignment horizontal="center" vertical="center" wrapText="1"/>
    </xf>
    <xf numFmtId="2" fontId="1" fillId="35" borderId="45" xfId="0" applyNumberFormat="1" applyFont="1" applyFill="1" applyBorder="1" applyAlignment="1">
      <alignment horizontal="center"/>
    </xf>
    <xf numFmtId="0" fontId="1" fillId="35" borderId="45" xfId="0" applyFont="1" applyFill="1" applyBorder="1" applyAlignment="1">
      <alignment horizontal="center"/>
    </xf>
    <xf numFmtId="0" fontId="1" fillId="35" borderId="46" xfId="0" applyFont="1" applyFill="1" applyBorder="1" applyAlignment="1">
      <alignment horizontal="center"/>
    </xf>
    <xf numFmtId="2" fontId="0" fillId="35" borderId="41" xfId="0" applyNumberFormat="1" applyFill="1" applyBorder="1"/>
    <xf numFmtId="0" fontId="0" fillId="35" borderId="41" xfId="0" applyFill="1" applyBorder="1"/>
    <xf numFmtId="0" fontId="0" fillId="35" borderId="0" xfId="0" applyFill="1" applyBorder="1" applyAlignment="1">
      <alignment horizontal="center"/>
    </xf>
    <xf numFmtId="0" fontId="0" fillId="35" borderId="13" xfId="0" applyFill="1" applyBorder="1" applyAlignment="1">
      <alignment horizontal="left"/>
    </xf>
    <xf numFmtId="0" fontId="0" fillId="35" borderId="0" xfId="0" applyFill="1" applyBorder="1" applyAlignment="1">
      <alignment horizontal="left"/>
    </xf>
    <xf numFmtId="0" fontId="26" fillId="38" borderId="0" xfId="0" applyFont="1" applyFill="1" applyBorder="1"/>
    <xf numFmtId="0" fontId="1" fillId="38" borderId="0" xfId="0" applyFont="1" applyFill="1" applyBorder="1"/>
    <xf numFmtId="0" fontId="27" fillId="38" borderId="0" xfId="0" applyFont="1" applyFill="1" applyBorder="1" applyAlignment="1">
      <alignment horizontal="right"/>
    </xf>
    <xf numFmtId="0" fontId="24" fillId="38" borderId="0" xfId="0" applyFont="1" applyFill="1" applyBorder="1"/>
    <xf numFmtId="0" fontId="0" fillId="38" borderId="0" xfId="0" applyFill="1" applyBorder="1"/>
    <xf numFmtId="0" fontId="1" fillId="38" borderId="0" xfId="0" applyFont="1" applyFill="1"/>
    <xf numFmtId="0" fontId="1" fillId="39" borderId="1" xfId="0" applyFont="1" applyFill="1" applyBorder="1"/>
    <xf numFmtId="0" fontId="1" fillId="39" borderId="1" xfId="0" applyFont="1" applyFill="1" applyBorder="1" applyAlignment="1">
      <alignment horizontal="right"/>
    </xf>
    <xf numFmtId="0" fontId="1" fillId="38" borderId="1" xfId="0" applyFont="1" applyFill="1" applyBorder="1"/>
    <xf numFmtId="165" fontId="0" fillId="35" borderId="0" xfId="0" applyNumberFormat="1" applyFill="1" applyBorder="1"/>
    <xf numFmtId="10" fontId="0" fillId="35" borderId="0" xfId="1" applyNumberFormat="1" applyFont="1" applyFill="1" applyBorder="1"/>
    <xf numFmtId="2" fontId="1" fillId="39" borderId="1" xfId="0" applyNumberFormat="1" applyFont="1" applyFill="1" applyBorder="1"/>
    <xf numFmtId="1" fontId="0" fillId="35" borderId="0" xfId="0" applyNumberFormat="1" applyFont="1" applyFill="1" applyBorder="1"/>
    <xf numFmtId="0" fontId="0" fillId="35" borderId="0" xfId="0" applyFill="1" applyAlignment="1">
      <alignment horizontal="right"/>
    </xf>
    <xf numFmtId="164" fontId="1" fillId="39" borderId="1" xfId="0" applyNumberFormat="1" applyFont="1" applyFill="1" applyBorder="1"/>
    <xf numFmtId="2" fontId="0" fillId="40" borderId="1" xfId="0" applyNumberFormat="1" applyFill="1" applyBorder="1"/>
    <xf numFmtId="0" fontId="0" fillId="40" borderId="1" xfId="0" applyFill="1" applyBorder="1"/>
    <xf numFmtId="0" fontId="0" fillId="40" borderId="40" xfId="0" applyFill="1" applyBorder="1"/>
    <xf numFmtId="0" fontId="18" fillId="41" borderId="23" xfId="0" applyFont="1" applyFill="1" applyBorder="1"/>
    <xf numFmtId="0" fontId="1" fillId="41" borderId="0" xfId="0" applyFont="1" applyFill="1" applyBorder="1"/>
    <xf numFmtId="0" fontId="1" fillId="41" borderId="24" xfId="0" applyFont="1" applyFill="1" applyBorder="1"/>
    <xf numFmtId="9" fontId="1" fillId="41" borderId="24" xfId="0" applyNumberFormat="1" applyFont="1" applyFill="1" applyBorder="1" applyAlignment="1"/>
    <xf numFmtId="164" fontId="1" fillId="41" borderId="0" xfId="0" applyNumberFormat="1" applyFont="1" applyFill="1" applyBorder="1" applyAlignment="1"/>
    <xf numFmtId="0" fontId="1" fillId="41" borderId="0" xfId="0" applyFont="1" applyFill="1" applyBorder="1" applyAlignment="1"/>
    <xf numFmtId="0" fontId="1" fillId="41" borderId="24" xfId="0" applyFont="1" applyFill="1" applyBorder="1" applyAlignment="1"/>
    <xf numFmtId="0" fontId="1" fillId="41" borderId="26" xfId="0" applyFont="1" applyFill="1" applyBorder="1" applyAlignment="1"/>
    <xf numFmtId="0" fontId="1" fillId="41" borderId="27" xfId="0" applyFont="1" applyFill="1" applyBorder="1" applyAlignment="1"/>
    <xf numFmtId="0" fontId="1" fillId="36" borderId="17" xfId="0" applyFont="1" applyFill="1" applyBorder="1" applyAlignment="1"/>
    <xf numFmtId="0" fontId="0" fillId="36" borderId="18" xfId="0" applyFill="1" applyBorder="1" applyAlignment="1"/>
    <xf numFmtId="0" fontId="0" fillId="36" borderId="19" xfId="0" applyFill="1" applyBorder="1" applyAlignment="1"/>
    <xf numFmtId="0" fontId="1" fillId="35" borderId="0" xfId="0" applyFont="1" applyFill="1" applyBorder="1" applyAlignment="1">
      <alignment horizontal="left" wrapText="1"/>
    </xf>
    <xf numFmtId="2" fontId="1" fillId="38" borderId="36" xfId="0" applyNumberFormat="1" applyFont="1" applyFill="1" applyBorder="1" applyAlignment="1"/>
    <xf numFmtId="0" fontId="1" fillId="38" borderId="35" xfId="0" applyFont="1" applyFill="1" applyBorder="1" applyAlignment="1"/>
    <xf numFmtId="0" fontId="1" fillId="38" borderId="34" xfId="0" applyFont="1" applyFill="1" applyBorder="1" applyAlignment="1"/>
    <xf numFmtId="0" fontId="1" fillId="38" borderId="36" xfId="0" applyFont="1" applyFill="1" applyBorder="1" applyAlignment="1">
      <alignment horizontal="center" vertical="center"/>
    </xf>
    <xf numFmtId="0" fontId="24" fillId="38" borderId="35" xfId="0" applyFont="1" applyFill="1" applyBorder="1" applyAlignment="1"/>
    <xf numFmtId="164" fontId="1" fillId="38" borderId="36" xfId="0" applyNumberFormat="1" applyFont="1" applyFill="1" applyBorder="1" applyAlignment="1">
      <alignment horizontal="center" vertical="center"/>
    </xf>
    <xf numFmtId="164" fontId="1" fillId="38" borderId="53" xfId="0" applyNumberFormat="1" applyFont="1" applyFill="1" applyBorder="1" applyAlignment="1">
      <alignment horizontal="center" vertical="center"/>
    </xf>
    <xf numFmtId="0" fontId="1" fillId="38" borderId="52" xfId="0" applyFont="1" applyFill="1" applyBorder="1" applyAlignment="1"/>
    <xf numFmtId="0" fontId="1" fillId="41" borderId="41" xfId="0" applyFont="1" applyFill="1" applyBorder="1" applyProtection="1">
      <protection locked="0"/>
    </xf>
    <xf numFmtId="0" fontId="26" fillId="35" borderId="0" xfId="0" applyFont="1" applyFill="1" applyAlignment="1">
      <alignment vertical="top"/>
    </xf>
    <xf numFmtId="0" fontId="26" fillId="35" borderId="0" xfId="0" applyFont="1" applyFill="1" applyBorder="1" applyAlignment="1">
      <alignment vertical="top"/>
    </xf>
    <xf numFmtId="0" fontId="28" fillId="0" borderId="0" xfId="0" applyFont="1"/>
    <xf numFmtId="0" fontId="29" fillId="35" borderId="0" xfId="0" applyFont="1" applyFill="1" applyBorder="1"/>
    <xf numFmtId="0" fontId="0" fillId="35" borderId="0" xfId="0" applyFill="1" applyBorder="1" applyAlignment="1">
      <alignment horizontal="left" wrapText="1"/>
    </xf>
    <xf numFmtId="0" fontId="0" fillId="35" borderId="0" xfId="0" applyFill="1" applyBorder="1" applyAlignment="1">
      <alignment horizontal="left"/>
    </xf>
    <xf numFmtId="0" fontId="0" fillId="35" borderId="13" xfId="0" applyFill="1" applyBorder="1" applyAlignment="1">
      <alignment horizontal="left"/>
    </xf>
    <xf numFmtId="0" fontId="0" fillId="35" borderId="0" xfId="0" applyFill="1" applyBorder="1" applyAlignment="1">
      <alignment horizontal="left"/>
    </xf>
    <xf numFmtId="0" fontId="0" fillId="35" borderId="13" xfId="0" applyFill="1" applyBorder="1" applyAlignment="1">
      <alignment horizontal="left"/>
    </xf>
    <xf numFmtId="0" fontId="0" fillId="35" borderId="0" xfId="0" applyFill="1" applyBorder="1" applyAlignment="1">
      <alignment horizontal="center"/>
    </xf>
    <xf numFmtId="0" fontId="1" fillId="35" borderId="31" xfId="0" applyFont="1" applyFill="1" applyBorder="1"/>
    <xf numFmtId="0" fontId="1" fillId="35" borderId="0" xfId="0" applyFont="1" applyFill="1" applyBorder="1" applyAlignment="1"/>
    <xf numFmtId="0" fontId="1" fillId="35" borderId="13" xfId="0" applyFont="1" applyFill="1" applyBorder="1" applyAlignment="1"/>
    <xf numFmtId="0" fontId="1" fillId="35" borderId="11" xfId="0" applyFont="1" applyFill="1" applyBorder="1"/>
    <xf numFmtId="0" fontId="1" fillId="35" borderId="13" xfId="0" applyFont="1" applyFill="1" applyBorder="1" applyAlignment="1">
      <alignment horizontal="left"/>
    </xf>
    <xf numFmtId="2" fontId="0" fillId="35" borderId="13" xfId="0" applyNumberFormat="1" applyFill="1" applyBorder="1" applyAlignment="1">
      <alignment horizontal="left"/>
    </xf>
    <xf numFmtId="0" fontId="0" fillId="35" borderId="11" xfId="0" applyFill="1" applyBorder="1"/>
    <xf numFmtId="2" fontId="0" fillId="35" borderId="12" xfId="0" applyNumberFormat="1" applyFill="1" applyBorder="1"/>
    <xf numFmtId="0" fontId="0" fillId="35" borderId="14" xfId="0" applyFill="1" applyBorder="1" applyAlignment="1">
      <alignment horizontal="center"/>
    </xf>
    <xf numFmtId="0" fontId="0" fillId="35" borderId="0" xfId="0" applyFill="1" applyBorder="1" applyAlignment="1">
      <alignment horizontal="left" wrapText="1"/>
    </xf>
    <xf numFmtId="0" fontId="0" fillId="35" borderId="0" xfId="0" applyFill="1" applyBorder="1" applyAlignment="1">
      <alignment horizontal="left"/>
    </xf>
    <xf numFmtId="0" fontId="30" fillId="0" borderId="0" xfId="0" applyFont="1"/>
    <xf numFmtId="0" fontId="31" fillId="0" borderId="0" xfId="0" applyFont="1" applyAlignment="1">
      <alignment wrapText="1"/>
    </xf>
    <xf numFmtId="0" fontId="20" fillId="0" borderId="0" xfId="43" applyAlignment="1" applyProtection="1">
      <alignment wrapText="1"/>
    </xf>
    <xf numFmtId="0" fontId="20" fillId="0" borderId="0" xfId="43" applyAlignment="1" applyProtection="1"/>
    <xf numFmtId="0" fontId="0" fillId="35" borderId="20" xfId="0" applyFill="1" applyBorder="1"/>
    <xf numFmtId="2" fontId="0" fillId="35" borderId="22" xfId="0" applyNumberFormat="1" applyFill="1" applyBorder="1"/>
    <xf numFmtId="2" fontId="0" fillId="35" borderId="24" xfId="0" applyNumberFormat="1" applyFill="1" applyBorder="1"/>
    <xf numFmtId="0" fontId="0" fillId="35" borderId="23" xfId="0" applyFill="1" applyBorder="1" applyAlignment="1">
      <alignment horizontal="center"/>
    </xf>
    <xf numFmtId="0" fontId="0" fillId="35" borderId="24" xfId="0" applyFill="1" applyBorder="1" applyAlignment="1">
      <alignment horizontal="center"/>
    </xf>
    <xf numFmtId="2" fontId="0" fillId="35" borderId="27" xfId="0" applyNumberFormat="1" applyFill="1" applyBorder="1"/>
    <xf numFmtId="0" fontId="33" fillId="35" borderId="0" xfId="0" applyFont="1" applyFill="1"/>
    <xf numFmtId="0" fontId="34" fillId="35" borderId="0" xfId="0" applyFont="1" applyFill="1"/>
    <xf numFmtId="0" fontId="0" fillId="35" borderId="0" xfId="0" quotePrefix="1" applyFill="1" applyBorder="1"/>
    <xf numFmtId="0" fontId="0" fillId="35" borderId="0" xfId="0" applyFill="1" applyBorder="1" applyAlignment="1">
      <alignment horizontal="right"/>
    </xf>
    <xf numFmtId="0" fontId="36" fillId="35" borderId="0" xfId="0" applyFont="1" applyFill="1" applyBorder="1"/>
    <xf numFmtId="0" fontId="0" fillId="42" borderId="1" xfId="0" applyFill="1" applyBorder="1" applyAlignment="1">
      <alignment horizontal="center"/>
    </xf>
    <xf numFmtId="0" fontId="34" fillId="35" borderId="0" xfId="0" applyFont="1" applyFill="1" applyBorder="1"/>
    <xf numFmtId="0" fontId="0" fillId="35" borderId="57" xfId="0" applyFill="1" applyBorder="1"/>
    <xf numFmtId="0" fontId="1" fillId="39" borderId="40" xfId="0" applyFont="1" applyFill="1" applyBorder="1" applyAlignment="1">
      <alignment horizontal="center"/>
    </xf>
    <xf numFmtId="0" fontId="1" fillId="38" borderId="1" xfId="0" applyFont="1" applyFill="1" applyBorder="1" applyAlignment="1">
      <alignment horizontal="center" vertical="center"/>
    </xf>
    <xf numFmtId="0" fontId="0" fillId="35" borderId="0" xfId="0" applyFill="1" applyBorder="1" applyAlignment="1">
      <alignment horizontal="left" wrapText="1"/>
    </xf>
    <xf numFmtId="0" fontId="13" fillId="35" borderId="0" xfId="0" applyFont="1" applyFill="1" applyBorder="1" applyAlignment="1">
      <alignment horizontal="center" wrapText="1"/>
    </xf>
    <xf numFmtId="0" fontId="37" fillId="35" borderId="0" xfId="0" applyFont="1" applyFill="1" applyBorder="1" applyAlignment="1">
      <alignment horizontal="center" wrapText="1"/>
    </xf>
    <xf numFmtId="0" fontId="0" fillId="38" borderId="20" xfId="0" applyFill="1" applyBorder="1" applyAlignment="1">
      <alignment horizontal="center" wrapText="1"/>
    </xf>
    <xf numFmtId="0" fontId="0" fillId="38" borderId="21" xfId="0" applyFill="1" applyBorder="1" applyAlignment="1">
      <alignment horizontal="center" wrapText="1"/>
    </xf>
    <xf numFmtId="0" fontId="0" fillId="38" borderId="22" xfId="0" applyFill="1" applyBorder="1" applyAlignment="1">
      <alignment horizontal="center" wrapText="1"/>
    </xf>
    <xf numFmtId="0" fontId="0" fillId="38" borderId="25" xfId="0" applyFill="1" applyBorder="1" applyAlignment="1">
      <alignment horizontal="center" wrapText="1"/>
    </xf>
    <xf numFmtId="0" fontId="0" fillId="38" borderId="26" xfId="0" applyFill="1" applyBorder="1" applyAlignment="1">
      <alignment horizontal="center" wrapText="1"/>
    </xf>
    <xf numFmtId="0" fontId="0" fillId="38" borderId="27" xfId="0" applyFill="1" applyBorder="1" applyAlignment="1">
      <alignment horizontal="center" wrapText="1"/>
    </xf>
    <xf numFmtId="0" fontId="1" fillId="33" borderId="17" xfId="0" applyFont="1" applyFill="1" applyBorder="1" applyAlignment="1">
      <alignment horizontal="center" wrapText="1"/>
    </xf>
    <xf numFmtId="0" fontId="1" fillId="33" borderId="18" xfId="0" applyFont="1" applyFill="1" applyBorder="1" applyAlignment="1">
      <alignment horizontal="center" wrapText="1"/>
    </xf>
    <xf numFmtId="0" fontId="1" fillId="33" borderId="19" xfId="0" applyFont="1" applyFill="1" applyBorder="1" applyAlignment="1">
      <alignment horizontal="center" wrapText="1"/>
    </xf>
    <xf numFmtId="0" fontId="1" fillId="33" borderId="17" xfId="0" applyFont="1" applyFill="1" applyBorder="1" applyAlignment="1">
      <alignment horizontal="center"/>
    </xf>
    <xf numFmtId="0" fontId="1" fillId="33" borderId="18" xfId="0" applyFont="1" applyFill="1" applyBorder="1" applyAlignment="1">
      <alignment horizontal="center"/>
    </xf>
    <xf numFmtId="0" fontId="1" fillId="33" borderId="19" xfId="0" applyFont="1" applyFill="1" applyBorder="1" applyAlignment="1">
      <alignment horizontal="center"/>
    </xf>
    <xf numFmtId="0" fontId="1" fillId="33" borderId="23" xfId="0" applyFont="1" applyFill="1" applyBorder="1" applyAlignment="1">
      <alignment horizontal="center"/>
    </xf>
    <xf numFmtId="0" fontId="1" fillId="33" borderId="0" xfId="0" applyFont="1" applyFill="1" applyBorder="1" applyAlignment="1">
      <alignment horizontal="center"/>
    </xf>
    <xf numFmtId="0" fontId="1" fillId="33" borderId="24" xfId="0" applyFont="1" applyFill="1" applyBorder="1" applyAlignment="1">
      <alignment horizontal="center"/>
    </xf>
    <xf numFmtId="0" fontId="1" fillId="33" borderId="20" xfId="0" applyFont="1" applyFill="1" applyBorder="1" applyAlignment="1">
      <alignment horizontal="center"/>
    </xf>
    <xf numFmtId="0" fontId="1" fillId="33" borderId="21" xfId="0" applyFont="1" applyFill="1" applyBorder="1" applyAlignment="1">
      <alignment horizontal="center"/>
    </xf>
    <xf numFmtId="0" fontId="1" fillId="33" borderId="22" xfId="0" applyFont="1" applyFill="1" applyBorder="1" applyAlignment="1">
      <alignment horizontal="center"/>
    </xf>
    <xf numFmtId="0" fontId="25" fillId="33" borderId="0" xfId="0" applyFont="1" applyFill="1" applyBorder="1" applyAlignment="1">
      <alignment horizontal="center"/>
    </xf>
    <xf numFmtId="0" fontId="25" fillId="33" borderId="24" xfId="0" applyFont="1" applyFill="1" applyBorder="1" applyAlignment="1">
      <alignment horizontal="center"/>
    </xf>
    <xf numFmtId="0" fontId="1" fillId="33" borderId="25" xfId="0" applyFont="1" applyFill="1" applyBorder="1" applyAlignment="1">
      <alignment horizontal="center"/>
    </xf>
    <xf numFmtId="0" fontId="1" fillId="33" borderId="26" xfId="0" applyFont="1" applyFill="1" applyBorder="1" applyAlignment="1">
      <alignment horizontal="center"/>
    </xf>
    <xf numFmtId="0" fontId="1" fillId="33" borderId="27" xfId="0" applyFont="1" applyFill="1" applyBorder="1" applyAlignment="1">
      <alignment horizontal="center"/>
    </xf>
    <xf numFmtId="0" fontId="0" fillId="35" borderId="0" xfId="0" applyFill="1" applyBorder="1" applyAlignment="1">
      <alignment horizontal="left"/>
    </xf>
    <xf numFmtId="0" fontId="1" fillId="35" borderId="0" xfId="0" applyFont="1" applyFill="1" applyBorder="1" applyAlignment="1">
      <alignment horizontal="left" wrapText="1"/>
    </xf>
    <xf numFmtId="0" fontId="0" fillId="35" borderId="0" xfId="0" applyFill="1" applyBorder="1" applyAlignment="1">
      <alignment horizontal="center" wrapText="1"/>
    </xf>
    <xf numFmtId="0" fontId="0" fillId="33" borderId="17" xfId="0" applyFill="1" applyBorder="1" applyAlignment="1">
      <alignment horizontal="center"/>
    </xf>
    <xf numFmtId="0" fontId="0" fillId="33" borderId="19" xfId="0" applyFill="1" applyBorder="1" applyAlignment="1">
      <alignment horizontal="center"/>
    </xf>
    <xf numFmtId="0" fontId="20" fillId="35" borderId="0" xfId="43" applyFill="1" applyAlignment="1" applyProtection="1">
      <alignment horizontal="left"/>
    </xf>
    <xf numFmtId="0" fontId="1" fillId="34" borderId="17" xfId="0" applyFont="1" applyFill="1" applyBorder="1" applyAlignment="1">
      <alignment horizontal="center" wrapText="1"/>
    </xf>
    <xf numFmtId="0" fontId="1" fillId="34" borderId="19" xfId="0" applyFont="1" applyFill="1" applyBorder="1" applyAlignment="1">
      <alignment horizontal="center" wrapText="1"/>
    </xf>
    <xf numFmtId="0" fontId="1" fillId="35" borderId="32" xfId="0" applyFont="1" applyFill="1" applyBorder="1" applyAlignment="1">
      <alignment horizontal="center" vertical="center" wrapText="1"/>
    </xf>
    <xf numFmtId="0" fontId="21" fillId="35" borderId="0" xfId="0" applyFont="1" applyFill="1" applyAlignment="1">
      <alignment horizontal="left"/>
    </xf>
    <xf numFmtId="0" fontId="1" fillId="35" borderId="17" xfId="0" applyFont="1" applyFill="1" applyBorder="1" applyAlignment="1">
      <alignment horizontal="center" wrapText="1"/>
    </xf>
    <xf numFmtId="0" fontId="1" fillId="35" borderId="19" xfId="0" applyFont="1" applyFill="1" applyBorder="1" applyAlignment="1">
      <alignment horizontal="center" wrapText="1"/>
    </xf>
    <xf numFmtId="0" fontId="1" fillId="41" borderId="50" xfId="0" quotePrefix="1" applyFont="1" applyFill="1" applyBorder="1" applyAlignment="1">
      <alignment horizontal="center" vertical="center"/>
    </xf>
    <xf numFmtId="0" fontId="1" fillId="41" borderId="54" xfId="0" quotePrefix="1" applyFont="1" applyFill="1" applyBorder="1" applyAlignment="1">
      <alignment horizontal="center" vertical="center"/>
    </xf>
    <xf numFmtId="0" fontId="1" fillId="41" borderId="50" xfId="0" applyFont="1" applyFill="1" applyBorder="1" applyAlignment="1">
      <alignment horizontal="center"/>
    </xf>
    <xf numFmtId="0" fontId="1" fillId="41" borderId="32" xfId="0" applyFont="1" applyFill="1" applyBorder="1" applyAlignment="1">
      <alignment horizontal="center"/>
    </xf>
    <xf numFmtId="0" fontId="1" fillId="38" borderId="11" xfId="0" applyFont="1" applyFill="1" applyBorder="1" applyAlignment="1" applyProtection="1">
      <alignment horizontal="center"/>
      <protection locked="0"/>
    </xf>
    <xf numFmtId="0" fontId="1" fillId="38" borderId="31" xfId="0" applyFont="1" applyFill="1" applyBorder="1" applyAlignment="1" applyProtection="1">
      <alignment horizontal="center"/>
      <protection locked="0"/>
    </xf>
    <xf numFmtId="0" fontId="1" fillId="38" borderId="39" xfId="0" applyFont="1" applyFill="1" applyBorder="1" applyAlignment="1" applyProtection="1">
      <alignment horizontal="center"/>
      <protection locked="0"/>
    </xf>
    <xf numFmtId="0" fontId="1" fillId="38" borderId="25" xfId="0" quotePrefix="1" applyFont="1" applyFill="1" applyBorder="1" applyAlignment="1">
      <alignment horizontal="center" vertical="center"/>
    </xf>
    <xf numFmtId="0" fontId="1" fillId="38" borderId="27" xfId="0" quotePrefix="1" applyFont="1" applyFill="1" applyBorder="1" applyAlignment="1">
      <alignment horizontal="center" vertical="center"/>
    </xf>
    <xf numFmtId="0" fontId="1" fillId="41" borderId="17" xfId="0" applyFont="1" applyFill="1" applyBorder="1" applyAlignment="1">
      <alignment horizontal="center" vertical="center"/>
    </xf>
    <xf numFmtId="0" fontId="1" fillId="41" borderId="18" xfId="0" applyFont="1" applyFill="1" applyBorder="1" applyAlignment="1">
      <alignment horizontal="center" vertical="center"/>
    </xf>
    <xf numFmtId="0" fontId="1" fillId="41" borderId="19" xfId="0" applyFont="1" applyFill="1" applyBorder="1" applyAlignment="1">
      <alignment horizontal="center" vertical="center"/>
    </xf>
    <xf numFmtId="0" fontId="1" fillId="41" borderId="33" xfId="0" applyFont="1" applyFill="1" applyBorder="1" applyAlignment="1">
      <alignment horizontal="left"/>
    </xf>
    <xf numFmtId="0" fontId="1" fillId="41" borderId="34" xfId="0" applyFont="1" applyFill="1" applyBorder="1" applyAlignment="1">
      <alignment horizontal="left"/>
    </xf>
    <xf numFmtId="0" fontId="1" fillId="41" borderId="35" xfId="0" applyFont="1" applyFill="1" applyBorder="1" applyAlignment="1">
      <alignment horizontal="left"/>
    </xf>
    <xf numFmtId="0" fontId="1" fillId="41" borderId="51" xfId="0" applyFont="1" applyFill="1" applyBorder="1" applyAlignment="1">
      <alignment horizontal="left"/>
    </xf>
    <xf numFmtId="0" fontId="1" fillId="41" borderId="44" xfId="0" applyFont="1" applyFill="1" applyBorder="1" applyAlignment="1">
      <alignment horizontal="left"/>
    </xf>
    <xf numFmtId="0" fontId="1" fillId="41" borderId="52" xfId="0" applyFont="1" applyFill="1" applyBorder="1" applyAlignment="1">
      <alignment horizontal="left"/>
    </xf>
    <xf numFmtId="0" fontId="1" fillId="38" borderId="51" xfId="0" applyFont="1" applyFill="1" applyBorder="1" applyAlignment="1">
      <alignment horizontal="center" vertical="center"/>
    </xf>
    <xf numFmtId="0" fontId="1" fillId="38" borderId="44" xfId="0" applyFont="1" applyFill="1" applyBorder="1" applyAlignment="1">
      <alignment horizontal="center" vertical="center"/>
    </xf>
    <xf numFmtId="0" fontId="1" fillId="38" borderId="31" xfId="0" applyFont="1" applyFill="1" applyBorder="1" applyAlignment="1">
      <alignment horizontal="center" vertical="center"/>
    </xf>
    <xf numFmtId="0" fontId="1" fillId="41" borderId="16" xfId="0" applyFont="1" applyFill="1" applyBorder="1" applyAlignment="1">
      <alignment horizontal="center"/>
    </xf>
    <xf numFmtId="0" fontId="1" fillId="41" borderId="33" xfId="0" applyFont="1" applyFill="1" applyBorder="1" applyAlignment="1">
      <alignment horizontal="center"/>
    </xf>
    <xf numFmtId="0" fontId="1" fillId="41" borderId="35" xfId="0" applyFont="1" applyFill="1" applyBorder="1" applyAlignment="1">
      <alignment horizontal="center"/>
    </xf>
    <xf numFmtId="0" fontId="18" fillId="0" borderId="20" xfId="0" applyFont="1" applyFill="1" applyBorder="1" applyAlignment="1">
      <alignment horizontal="center" vertical="center"/>
    </xf>
    <xf numFmtId="0" fontId="18" fillId="0" borderId="21" xfId="0" applyFont="1" applyFill="1" applyBorder="1" applyAlignment="1">
      <alignment horizontal="center" vertical="center"/>
    </xf>
    <xf numFmtId="0" fontId="18" fillId="0" borderId="22" xfId="0" applyFont="1" applyFill="1" applyBorder="1" applyAlignment="1">
      <alignment horizontal="center" vertical="center"/>
    </xf>
    <xf numFmtId="0" fontId="18" fillId="0" borderId="23"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1" fillId="38" borderId="20" xfId="0" applyFont="1" applyFill="1" applyBorder="1" applyAlignment="1" applyProtection="1">
      <alignment horizontal="center" vertical="top" wrapText="1"/>
      <protection locked="0"/>
    </xf>
    <xf numFmtId="0" fontId="1" fillId="38" borderId="21" xfId="0" applyFont="1" applyFill="1" applyBorder="1" applyAlignment="1" applyProtection="1">
      <alignment horizontal="center" vertical="top" wrapText="1"/>
      <protection locked="0"/>
    </xf>
    <xf numFmtId="0" fontId="1" fillId="38" borderId="49" xfId="0" applyFont="1" applyFill="1" applyBorder="1" applyAlignment="1" applyProtection="1">
      <alignment horizontal="center" vertical="top" wrapText="1"/>
      <protection locked="0"/>
    </xf>
    <xf numFmtId="0" fontId="1" fillId="38" borderId="23" xfId="0" applyFont="1" applyFill="1" applyBorder="1" applyAlignment="1" applyProtection="1">
      <alignment horizontal="center" vertical="top" wrapText="1"/>
      <protection locked="0"/>
    </xf>
    <xf numFmtId="0" fontId="1" fillId="38" borderId="0" xfId="0" applyFont="1" applyFill="1" applyBorder="1" applyAlignment="1" applyProtection="1">
      <alignment horizontal="center" vertical="top" wrapText="1"/>
      <protection locked="0"/>
    </xf>
    <xf numFmtId="0" fontId="1" fillId="38" borderId="14" xfId="0" applyFont="1" applyFill="1" applyBorder="1" applyAlignment="1" applyProtection="1">
      <alignment horizontal="center" vertical="top" wrapText="1"/>
      <protection locked="0"/>
    </xf>
    <xf numFmtId="0" fontId="1" fillId="38" borderId="25" xfId="0" applyFont="1" applyFill="1" applyBorder="1" applyAlignment="1" applyProtection="1">
      <alignment horizontal="center" vertical="top" wrapText="1"/>
      <protection locked="0"/>
    </xf>
    <xf numFmtId="0" fontId="1" fillId="38" borderId="26" xfId="0" applyFont="1" applyFill="1" applyBorder="1" applyAlignment="1" applyProtection="1">
      <alignment horizontal="center" vertical="top" wrapText="1"/>
      <protection locked="0"/>
    </xf>
    <xf numFmtId="0" fontId="1" fillId="38" borderId="55" xfId="0" applyFont="1" applyFill="1" applyBorder="1" applyAlignment="1" applyProtection="1">
      <alignment horizontal="center" vertical="top" wrapText="1"/>
      <protection locked="0"/>
    </xf>
    <xf numFmtId="0" fontId="18" fillId="38" borderId="56" xfId="0" applyFont="1" applyFill="1" applyBorder="1" applyAlignment="1" applyProtection="1">
      <alignment horizontal="center"/>
      <protection locked="0"/>
    </xf>
    <xf numFmtId="0" fontId="18" fillId="38" borderId="26" xfId="0" applyFont="1" applyFill="1" applyBorder="1" applyAlignment="1" applyProtection="1">
      <alignment horizontal="center"/>
      <protection locked="0"/>
    </xf>
    <xf numFmtId="0" fontId="18" fillId="38" borderId="27" xfId="0" applyFont="1" applyFill="1" applyBorder="1" applyAlignment="1" applyProtection="1">
      <alignment horizontal="center"/>
      <protection locked="0"/>
    </xf>
    <xf numFmtId="0" fontId="1" fillId="38" borderId="34" xfId="0" applyFont="1" applyFill="1" applyBorder="1" applyAlignment="1">
      <alignment horizontal="center" vertical="center" wrapText="1"/>
    </xf>
    <xf numFmtId="0" fontId="1" fillId="38" borderId="37" xfId="0" applyFont="1" applyFill="1" applyBorder="1" applyAlignment="1">
      <alignment horizontal="center" vertical="center" wrapText="1"/>
    </xf>
    <xf numFmtId="0" fontId="1" fillId="41" borderId="36" xfId="0" applyFont="1" applyFill="1" applyBorder="1" applyAlignment="1">
      <alignment horizontal="center" wrapText="1"/>
    </xf>
    <xf numFmtId="0" fontId="1" fillId="41" borderId="35" xfId="0" applyFont="1" applyFill="1" applyBorder="1" applyAlignment="1">
      <alignment horizontal="center" wrapText="1"/>
    </xf>
    <xf numFmtId="0" fontId="1" fillId="38" borderId="47" xfId="0" applyFont="1" applyFill="1" applyBorder="1" applyAlignment="1" applyProtection="1">
      <alignment horizontal="left"/>
      <protection locked="0"/>
    </xf>
    <xf numFmtId="0" fontId="1" fillId="38" borderId="48" xfId="0" applyFont="1" applyFill="1" applyBorder="1" applyAlignment="1" applyProtection="1">
      <alignment horizontal="left"/>
      <protection locked="0"/>
    </xf>
    <xf numFmtId="0" fontId="18" fillId="41" borderId="38" xfId="0" applyFont="1" applyFill="1" applyBorder="1" applyAlignment="1">
      <alignment horizontal="center" vertical="center"/>
    </xf>
    <xf numFmtId="0" fontId="18" fillId="41" borderId="31" xfId="0" applyFont="1" applyFill="1" applyBorder="1" applyAlignment="1">
      <alignment horizontal="center" vertical="center"/>
    </xf>
    <xf numFmtId="0" fontId="18" fillId="41" borderId="39" xfId="0" applyFont="1" applyFill="1" applyBorder="1" applyAlignment="1">
      <alignment horizontal="center" vertical="center"/>
    </xf>
    <xf numFmtId="0" fontId="1" fillId="41" borderId="33" xfId="0" applyFont="1" applyFill="1" applyBorder="1" applyAlignment="1">
      <alignment horizontal="center" vertical="center" wrapText="1"/>
    </xf>
    <xf numFmtId="0" fontId="1" fillId="41" borderId="34" xfId="0" applyFont="1" applyFill="1" applyBorder="1" applyAlignment="1">
      <alignment horizontal="center" vertical="center" wrapText="1"/>
    </xf>
    <xf numFmtId="0" fontId="1" fillId="38" borderId="35" xfId="0" applyFont="1" applyFill="1" applyBorder="1" applyAlignment="1">
      <alignment horizontal="center" vertical="center" wrapText="1"/>
    </xf>
    <xf numFmtId="0" fontId="1" fillId="39" borderId="28" xfId="0" applyFont="1" applyFill="1" applyBorder="1" applyAlignment="1">
      <alignment horizontal="center"/>
    </xf>
    <xf numFmtId="0" fontId="1" fillId="39" borderId="40" xfId="0" applyFont="1" applyFill="1" applyBorder="1" applyAlignment="1">
      <alignment horizontal="center"/>
    </xf>
    <xf numFmtId="0" fontId="27" fillId="38" borderId="0" xfId="0" applyFont="1" applyFill="1" applyBorder="1" applyAlignment="1">
      <alignment horizontal="right" wrapText="1"/>
    </xf>
    <xf numFmtId="0" fontId="27" fillId="38" borderId="24" xfId="0" applyFont="1" applyFill="1" applyBorder="1" applyAlignment="1">
      <alignment horizontal="right" wrapText="1"/>
    </xf>
    <xf numFmtId="0" fontId="0" fillId="35" borderId="0" xfId="0" applyFill="1" applyBorder="1" applyAlignment="1">
      <alignment horizontal="center"/>
    </xf>
    <xf numFmtId="0" fontId="0" fillId="37" borderId="20" xfId="0" applyFill="1" applyBorder="1" applyAlignment="1">
      <alignment horizontal="center" wrapText="1"/>
    </xf>
    <xf numFmtId="0" fontId="0" fillId="37" borderId="22" xfId="0" applyFill="1" applyBorder="1" applyAlignment="1">
      <alignment horizontal="center" wrapText="1"/>
    </xf>
    <xf numFmtId="0" fontId="0" fillId="37" borderId="23" xfId="0" applyFill="1" applyBorder="1" applyAlignment="1">
      <alignment horizontal="center" wrapText="1"/>
    </xf>
    <xf numFmtId="0" fontId="0" fillId="37" borderId="24" xfId="0" applyFill="1" applyBorder="1" applyAlignment="1">
      <alignment horizontal="center" wrapText="1"/>
    </xf>
    <xf numFmtId="0" fontId="1" fillId="37" borderId="23" xfId="0" applyFont="1" applyFill="1" applyBorder="1" applyAlignment="1">
      <alignment horizontal="center"/>
    </xf>
    <xf numFmtId="0" fontId="1" fillId="37" borderId="0" xfId="0" applyFont="1" applyFill="1" applyBorder="1" applyAlignment="1">
      <alignment horizontal="center"/>
    </xf>
    <xf numFmtId="0" fontId="0" fillId="37" borderId="20" xfId="0" applyFill="1" applyBorder="1" applyAlignment="1">
      <alignment horizontal="center"/>
    </xf>
    <xf numFmtId="0" fontId="0" fillId="37" borderId="21" xfId="0" applyFill="1" applyBorder="1" applyAlignment="1">
      <alignment horizontal="center"/>
    </xf>
    <xf numFmtId="0" fontId="27" fillId="38" borderId="0" xfId="0" applyFont="1" applyFill="1" applyBorder="1" applyAlignment="1">
      <alignment horizontal="center" wrapText="1"/>
    </xf>
  </cellXfs>
  <cellStyles count="44">
    <cellStyle name="20% - Accent1" xfId="18" builtinId="30" customBuiltin="1"/>
    <cellStyle name="20% - Accent2" xfId="21"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9" builtinId="31" customBuiltin="1"/>
    <cellStyle name="40% - Accent2" xfId="22"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37"/>
    <cellStyle name="60% - Accent2 2" xfId="38"/>
    <cellStyle name="60% - Accent3 2" xfId="39"/>
    <cellStyle name="60% - Accent4 2" xfId="40"/>
    <cellStyle name="60% - Accent5 2" xfId="41"/>
    <cellStyle name="60% - Accent6 2" xfId="42"/>
    <cellStyle name="Accent1" xfId="17"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7" builtinId="27" customBuiltin="1"/>
    <cellStyle name="Calculation" xfId="10" builtinId="22" customBuiltin="1"/>
    <cellStyle name="Check Cell" xfId="12"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8" builtinId="20" customBuiltin="1"/>
    <cellStyle name="Linked Cell" xfId="11" builtinId="24" customBuiltin="1"/>
    <cellStyle name="Neutral 2" xfId="36"/>
    <cellStyle name="Normal" xfId="0" builtinId="0"/>
    <cellStyle name="Note" xfId="14" builtinId="10" customBuiltin="1"/>
    <cellStyle name="Output" xfId="9" builtinId="21" customBuiltin="1"/>
    <cellStyle name="Percent" xfId="1" builtinId="5"/>
    <cellStyle name="Title 2" xfId="35"/>
    <cellStyle name="Total" xfId="16" builtinId="25" customBuiltin="1"/>
    <cellStyle name="Warning Text" xfId="13" builtinId="11" customBuiltin="1"/>
  </cellStyles>
  <dxfs count="1">
    <dxf>
      <fill>
        <patternFill>
          <bgColor rgb="FF92D050"/>
        </patternFill>
      </fill>
    </dxf>
  </dxfs>
  <tableStyles count="0" defaultTableStyle="TableStyleMedium2" defaultPivotStyle="PivotStyleLight16"/>
  <colors>
    <mruColors>
      <color rgb="FFFCD5B4"/>
      <color rgb="FFE3D6B1"/>
      <color rgb="FF66FFCC"/>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9525</xdr:rowOff>
    </xdr:from>
    <xdr:to>
      <xdr:col>2</xdr:col>
      <xdr:colOff>0</xdr:colOff>
      <xdr:row>96</xdr:row>
      <xdr:rowOff>53340</xdr:rowOff>
    </xdr:to>
    <xdr:sp macro="" textlink="">
      <xdr:nvSpPr>
        <xdr:cNvPr id="3" name="TextBox 2">
          <a:extLst>
            <a:ext uri="{FF2B5EF4-FFF2-40B4-BE49-F238E27FC236}">
              <a16:creationId xmlns:a16="http://schemas.microsoft.com/office/drawing/2014/main" id="{2245CBCA-FDE1-4381-A00A-EB4B96DD0E4C}"/>
            </a:ext>
          </a:extLst>
        </xdr:cNvPr>
        <xdr:cNvSpPr txBox="1"/>
      </xdr:nvSpPr>
      <xdr:spPr>
        <a:xfrm>
          <a:off x="312420" y="459105"/>
          <a:ext cx="7193280" cy="17234535"/>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500" b="1" u="none">
              <a:solidFill>
                <a:schemeClr val="dk1"/>
              </a:solidFill>
              <a:latin typeface="+mn-lt"/>
              <a:ea typeface="+mn-ea"/>
              <a:cs typeface="+mn-cs"/>
            </a:rPr>
            <a:t>Dissolved Reactive Phosphorus (DRP) Edge-of-Field Load Estimation Method </a:t>
          </a:r>
          <a:endParaRPr lang="en-US" sz="1500" u="none">
            <a:solidFill>
              <a:schemeClr val="dk1"/>
            </a:solidFill>
            <a:latin typeface="+mn-lt"/>
            <a:ea typeface="+mn-ea"/>
            <a:cs typeface="+mn-cs"/>
          </a:endParaRPr>
        </a:p>
        <a:p>
          <a:r>
            <a:rPr lang="en-US" sz="1500" b="1">
              <a:solidFill>
                <a:schemeClr val="dk1"/>
              </a:solidFill>
              <a:latin typeface="+mn-lt"/>
              <a:ea typeface="+mn-ea"/>
              <a:cs typeface="+mn-cs"/>
            </a:rPr>
            <a:t>for use in the Western Lake Erie Basin Water Quality Trading Program (Erie P Market)</a:t>
          </a:r>
          <a:endParaRPr lang="en-US" sz="1500">
            <a:solidFill>
              <a:schemeClr val="dk1"/>
            </a:solidFill>
            <a:latin typeface="+mn-lt"/>
            <a:ea typeface="+mn-ea"/>
            <a:cs typeface="+mn-cs"/>
          </a:endParaRPr>
        </a:p>
        <a:p>
          <a:r>
            <a:rPr lang="en-US" sz="1100">
              <a:solidFill>
                <a:schemeClr val="dk1"/>
              </a:solidFill>
              <a:latin typeface="+mn-lt"/>
              <a:ea typeface="+mn-ea"/>
              <a:cs typeface="+mn-cs"/>
            </a:rPr>
            <a:t> </a:t>
          </a:r>
        </a:p>
        <a:p>
          <a:r>
            <a:rPr lang="en-US" sz="1400" b="1">
              <a:solidFill>
                <a:schemeClr val="dk1"/>
              </a:solidFill>
              <a:latin typeface="+mn-lt"/>
              <a:ea typeface="+mn-ea"/>
              <a:cs typeface="+mn-cs"/>
            </a:rPr>
            <a:t>Background</a:t>
          </a:r>
        </a:p>
        <a:p>
          <a:endParaRPr lang="en-US" sz="1100">
            <a:solidFill>
              <a:schemeClr val="dk1"/>
            </a:solidFill>
            <a:latin typeface="+mn-lt"/>
            <a:ea typeface="+mn-ea"/>
            <a:cs typeface="+mn-cs"/>
          </a:endParaRPr>
        </a:p>
        <a:p>
          <a:r>
            <a:rPr lang="en-US" sz="1100">
              <a:solidFill>
                <a:schemeClr val="dk1"/>
              </a:solidFill>
              <a:latin typeface="+mn-lt"/>
              <a:ea typeface="+mn-ea"/>
              <a:cs typeface="+mn-cs"/>
            </a:rPr>
            <a:t>This spreadsheet calculator estimates edge-of-field Dissolved Reactive Phosphorus (DRP) nonpoint source loads (lbs/yr).  Applying this method to current agricultural field conditions (the "before" condition) and conditions after implementing a new best management practice (BMP) (the "after" condition) allows for estimation DRP load reductions.  Non-point source loading of DRP (also synonymously referred to as soluble phosphorus or soluble reactive phosphorus) from agricultural fields has been identified as a substantial fraction of the total phosphorus load from agriculture in the Western Lake Erie Basin</a:t>
          </a:r>
          <a:r>
            <a:rPr lang="en-US" sz="1100" baseline="30000">
              <a:solidFill>
                <a:schemeClr val="dk1"/>
              </a:solidFill>
              <a:latin typeface="+mn-lt"/>
              <a:ea typeface="+mn-ea"/>
              <a:cs typeface="+mn-cs"/>
            </a:rPr>
            <a:t>1</a:t>
          </a:r>
          <a:r>
            <a:rPr lang="en-US" sz="1100">
              <a:solidFill>
                <a:schemeClr val="dk1"/>
              </a:solidFill>
              <a:latin typeface="+mn-lt"/>
              <a:ea typeface="+mn-ea"/>
              <a:cs typeface="+mn-cs"/>
            </a:rPr>
            <a:t> (WLEB).  Calculating DRP edge-of-field loads before and after BMP implementation is the first step in estimating potential WQT credits when reducing DRP in runoff from a project site.  </a:t>
          </a:r>
        </a:p>
        <a:p>
          <a:endParaRPr lang="en-US" sz="1100">
            <a:solidFill>
              <a:schemeClr val="dk1"/>
            </a:solidFill>
            <a:latin typeface="+mn-lt"/>
            <a:ea typeface="+mn-ea"/>
            <a:cs typeface="+mn-cs"/>
          </a:endParaRPr>
        </a:p>
        <a:p>
          <a:r>
            <a:rPr lang="en-US" sz="1100">
              <a:solidFill>
                <a:schemeClr val="dk1"/>
              </a:solidFill>
              <a:latin typeface="+mn-lt"/>
              <a:ea typeface="+mn-ea"/>
              <a:cs typeface="+mn-cs"/>
            </a:rPr>
            <a:t>A sizeable portion of the DRP loading from agricultural fields in the WLEB has been identified to be from legacy phosphorus in the soil profile.</a:t>
          </a:r>
          <a:r>
            <a:rPr lang="en-US" sz="1100" baseline="30000">
              <a:solidFill>
                <a:schemeClr val="dk1"/>
              </a:solidFill>
              <a:latin typeface="+mn-lt"/>
              <a:ea typeface="+mn-ea"/>
              <a:cs typeface="+mn-cs"/>
            </a:rPr>
            <a:t>2,3,4</a:t>
          </a:r>
          <a:r>
            <a:rPr lang="en-US" sz="1100">
              <a:solidFill>
                <a:schemeClr val="dk1"/>
              </a:solidFill>
              <a:latin typeface="+mn-lt"/>
              <a:ea typeface="+mn-ea"/>
              <a:cs typeface="+mn-cs"/>
            </a:rPr>
            <a:t>  Past operational practices such as land application of manure at nitrogen agronomic rates, have allowed phosphorus soil concentrations to build up over time exceeding plant uptake needs.  As the concentration of phosphorus increases in soils, DRP can be released.  This raises water quality concerns related to soil binding capacity of phosphorus.  There are two dominant soil categories that dictate which minerals or compounds have the tightest ionic bonding capability to hold phosphorus: 1) calcareous soils (containing calcium carbonate which provides a very strong bond) and, 2) non-calcareous soils for which the soil mineral content of iron and aluminum provide the strongest bond. </a:t>
          </a:r>
        </a:p>
        <a:p>
          <a:endParaRPr lang="en-US" sz="1100">
            <a:solidFill>
              <a:schemeClr val="dk1"/>
            </a:solidFill>
            <a:latin typeface="+mn-lt"/>
            <a:ea typeface="+mn-ea"/>
            <a:cs typeface="+mn-cs"/>
          </a:endParaRPr>
        </a:p>
        <a:p>
          <a:r>
            <a:rPr lang="en-US" sz="1100">
              <a:solidFill>
                <a:schemeClr val="dk1"/>
              </a:solidFill>
              <a:latin typeface="+mn-lt"/>
              <a:ea typeface="+mn-ea"/>
              <a:cs typeface="+mn-cs"/>
            </a:rPr>
            <a:t>As phosphorus concentrations in the soil increase, ionic bonding sites become saturated. The remaining ionic bonding sites are weaker and have been shown to release DRP in runoff events.  Branly</a:t>
          </a:r>
          <a:r>
            <a:rPr lang="en-US" sz="1100" baseline="30000">
              <a:solidFill>
                <a:schemeClr val="dk1"/>
              </a:solidFill>
              <a:latin typeface="+mn-lt"/>
              <a:ea typeface="+mn-ea"/>
              <a:cs typeface="+mn-cs"/>
            </a:rPr>
            <a:t>5 </a:t>
          </a:r>
          <a:r>
            <a:rPr lang="en-US" sz="1100">
              <a:solidFill>
                <a:schemeClr val="dk1"/>
              </a:solidFill>
              <a:latin typeface="+mn-lt"/>
              <a:ea typeface="+mn-ea"/>
              <a:cs typeface="+mn-cs"/>
            </a:rPr>
            <a:t>gathered 565 Indiana soil phosphorus test results from croplands to correlate agricultural soil test methods with various forms of phosphorus relevant to water quality.  Branly's findings indicated that the State of Indiana is dominated by non-calcareous soils.  This finding was further evaluated for the WLEB by collecting CaCO</a:t>
          </a:r>
          <a:r>
            <a:rPr lang="en-US" sz="1100" baseline="-25000">
              <a:solidFill>
                <a:schemeClr val="dk1"/>
              </a:solidFill>
              <a:latin typeface="+mn-lt"/>
              <a:ea typeface="+mn-ea"/>
              <a:cs typeface="+mn-cs"/>
            </a:rPr>
            <a:t>3</a:t>
          </a:r>
          <a:r>
            <a:rPr lang="en-US" sz="1100">
              <a:solidFill>
                <a:schemeClr val="dk1"/>
              </a:solidFill>
              <a:latin typeface="+mn-lt"/>
              <a:ea typeface="+mn-ea"/>
              <a:cs typeface="+mn-cs"/>
            </a:rPr>
            <a:t> percentages from a random survey of soils in the Basin from the NRCS Web Soil Survey.  Identifying that the dominant soil groups are non-calcareous soils allows this calculator to use the findings of Vadas et al., (2005)</a:t>
          </a:r>
          <a:r>
            <a:rPr lang="en-US" sz="1100" baseline="30000">
              <a:solidFill>
                <a:schemeClr val="dk1"/>
              </a:solidFill>
              <a:latin typeface="+mn-lt"/>
              <a:ea typeface="+mn-ea"/>
              <a:cs typeface="+mn-cs"/>
            </a:rPr>
            <a:t>6</a:t>
          </a:r>
          <a:r>
            <a:rPr lang="en-US" sz="1100">
              <a:solidFill>
                <a:schemeClr val="dk1"/>
              </a:solidFill>
              <a:latin typeface="+mn-lt"/>
              <a:ea typeface="+mn-ea"/>
              <a:cs typeface="+mn-cs"/>
            </a:rPr>
            <a:t>.  Vadas' team reviewed DRP and soil test phosphorus correlations from 17 studies on 31 soils.  Vadas concluded that for non-calcareous soils the following regression could be applied when modeling DRP release with reasonable accuracy:</a:t>
          </a:r>
        </a:p>
        <a:p>
          <a:r>
            <a:rPr lang="en-US" sz="1100">
              <a:solidFill>
                <a:schemeClr val="dk1"/>
              </a:solidFill>
              <a:latin typeface="+mn-lt"/>
              <a:ea typeface="+mn-ea"/>
              <a:cs typeface="+mn-cs"/>
            </a:rPr>
            <a:t>	</a:t>
          </a:r>
        </a:p>
        <a:p>
          <a:r>
            <a:rPr lang="en-US" sz="1100">
              <a:solidFill>
                <a:schemeClr val="dk1"/>
              </a:solidFill>
              <a:latin typeface="+mn-lt"/>
              <a:ea typeface="+mn-ea"/>
              <a:cs typeface="+mn-cs"/>
            </a:rPr>
            <a:t>	Runoff Filterable Reactive P = 2.0 STP (ppm) + 43.5	</a:t>
          </a:r>
        </a:p>
        <a:p>
          <a:r>
            <a:rPr lang="en-US" sz="1100" i="1">
              <a:solidFill>
                <a:schemeClr val="dk1"/>
              </a:solidFill>
              <a:latin typeface="+mn-lt"/>
              <a:ea typeface="+mn-ea"/>
              <a:cs typeface="+mn-cs"/>
            </a:rPr>
            <a:t>		</a:t>
          </a:r>
        </a:p>
        <a:p>
          <a:r>
            <a:rPr lang="en-US" sz="1100" i="1">
              <a:solidFill>
                <a:schemeClr val="dk1"/>
              </a:solidFill>
              <a:latin typeface="+mn-lt"/>
              <a:ea typeface="+mn-ea"/>
              <a:cs typeface="+mn-cs"/>
            </a:rPr>
            <a:t>	Where:	</a:t>
          </a:r>
          <a:endParaRPr lang="en-US" sz="1100">
            <a:solidFill>
              <a:schemeClr val="dk1"/>
            </a:solidFill>
            <a:latin typeface="+mn-lt"/>
            <a:ea typeface="+mn-ea"/>
            <a:cs typeface="+mn-cs"/>
          </a:endParaRPr>
        </a:p>
        <a:p>
          <a:r>
            <a:rPr lang="en-US" sz="1100">
              <a:solidFill>
                <a:schemeClr val="dk1"/>
              </a:solidFill>
              <a:latin typeface="+mn-lt"/>
              <a:ea typeface="+mn-ea"/>
              <a:cs typeface="+mn-cs"/>
            </a:rPr>
            <a:t>		Runoff filterable reactive P = DRP in (µg/L)</a:t>
          </a:r>
        </a:p>
        <a:p>
          <a:r>
            <a:rPr lang="en-US" sz="1100">
              <a:solidFill>
                <a:schemeClr val="dk1"/>
              </a:solidFill>
              <a:latin typeface="+mn-lt"/>
              <a:ea typeface="+mn-ea"/>
              <a:cs typeface="+mn-cs"/>
            </a:rPr>
            <a:t>		STP = soil test phosphorus results from a Mehlich 3 or Bray P1 method (ppm)						</a:t>
          </a:r>
        </a:p>
        <a:p>
          <a:r>
            <a:rPr lang="en-US" sz="1100">
              <a:solidFill>
                <a:schemeClr val="dk1"/>
              </a:solidFill>
              <a:latin typeface="+mn-lt"/>
              <a:ea typeface="+mn-ea"/>
              <a:cs typeface="+mn-cs"/>
            </a:rPr>
            <a:t>This regression was first introduced as a step in the DRP credit estimation process by the Pennsylvania Department of Environmental Protection (PA DEP) in their Chesapeake Bay WQT program</a:t>
          </a:r>
          <a:r>
            <a:rPr lang="en-US" sz="1100" baseline="30000">
              <a:solidFill>
                <a:schemeClr val="dk1"/>
              </a:solidFill>
              <a:latin typeface="+mn-lt"/>
              <a:ea typeface="+mn-ea"/>
              <a:cs typeface="+mn-cs"/>
            </a:rPr>
            <a:t>7</a:t>
          </a:r>
          <a:r>
            <a:rPr lang="en-US" sz="1100">
              <a:solidFill>
                <a:schemeClr val="dk1"/>
              </a:solidFill>
              <a:latin typeface="+mn-lt"/>
              <a:ea typeface="+mn-ea"/>
              <a:cs typeface="+mn-cs"/>
            </a:rPr>
            <a:t>.  Important to note is that either the Mehlich 3 or the Bray P1 STP method can be used.</a:t>
          </a:r>
        </a:p>
        <a:p>
          <a:r>
            <a:rPr lang="en-US" sz="1100">
              <a:solidFill>
                <a:schemeClr val="dk1"/>
              </a:solidFill>
              <a:latin typeface="+mn-lt"/>
              <a:ea typeface="+mn-ea"/>
              <a:cs typeface="+mn-cs"/>
            </a:rPr>
            <a:t> </a:t>
          </a:r>
        </a:p>
        <a:p>
          <a:r>
            <a:rPr lang="en-US" sz="1100">
              <a:solidFill>
                <a:schemeClr val="dk1"/>
              </a:solidFill>
              <a:latin typeface="+mn-lt"/>
              <a:ea typeface="+mn-ea"/>
              <a:cs typeface="+mn-cs"/>
            </a:rPr>
            <a:t>The edge-of-field DRP loading estimation method combines the estimated concentration of DRP with runoff estimates from an average year's precipitation derived by using the NRCS Technical Release 55 model (TR-55)</a:t>
          </a:r>
          <a:r>
            <a:rPr lang="en-US" sz="1100" baseline="30000">
              <a:solidFill>
                <a:schemeClr val="dk1"/>
              </a:solidFill>
              <a:latin typeface="+mn-lt"/>
              <a:ea typeface="+mn-ea"/>
              <a:cs typeface="+mn-cs"/>
            </a:rPr>
            <a:t>8</a:t>
          </a:r>
          <a:r>
            <a:rPr lang="en-US" sz="1100">
              <a:solidFill>
                <a:schemeClr val="dk1"/>
              </a:solidFill>
              <a:latin typeface="+mn-lt"/>
              <a:ea typeface="+mn-ea"/>
              <a:cs typeface="+mn-cs"/>
            </a:rPr>
            <a:t>.  The WLEB runoff estimates deviate slightly from the method applied by PA DEP.  The PA DEP method selected a county Average Annual precipitation and divided that amount by the 2-yr, 24-hr recurrence interval using a 30-year data set.  This new value is then used to estimate the number of 2-yr, 24-hr runoff events that occur in an average year.  The PA DEP calculator then calculates the TR-55 runoff estimate for the 2-yr, 24-hr event and multiplies it by the number of expected events in the year.  This method was adjusted in the WLEB application for the differences in weather frequency and magnitude specific to this basin.  </a:t>
          </a:r>
        </a:p>
        <a:p>
          <a:r>
            <a:rPr lang="en-US" sz="1100">
              <a:solidFill>
                <a:schemeClr val="dk1"/>
              </a:solidFill>
              <a:latin typeface="+mn-lt"/>
              <a:ea typeface="+mn-ea"/>
              <a:cs typeface="+mn-cs"/>
            </a:rPr>
            <a:t> </a:t>
          </a:r>
        </a:p>
        <a:p>
          <a:r>
            <a:rPr lang="en-US" sz="1100">
              <a:solidFill>
                <a:schemeClr val="dk1"/>
              </a:solidFill>
              <a:latin typeface="+mn-lt"/>
              <a:ea typeface="+mn-ea"/>
              <a:cs typeface="+mn-cs"/>
            </a:rPr>
            <a:t>In this WLEB calculator, a city's weather record in every county inside the WLEB was selected to represent that county's precipitation.   Reviewing the National Oceanic and Atmospheric Administration's daily weather records for the most recent 30-yr period allowed for an average annual total to be calculated.  A year that most reflected the average annual total was then selected.  Next, for each county, the TR-55 runoff estimates were calculated and summed based on the events that occurred in that year using this average year value.</a:t>
          </a:r>
        </a:p>
        <a:p>
          <a:r>
            <a:rPr lang="en-US" sz="1100">
              <a:solidFill>
                <a:schemeClr val="dk1"/>
              </a:solidFill>
              <a:latin typeface="+mn-lt"/>
              <a:ea typeface="+mn-ea"/>
              <a:cs typeface="+mn-cs"/>
            </a:rPr>
            <a:t> </a:t>
          </a:r>
        </a:p>
        <a:p>
          <a:r>
            <a:rPr lang="en-US" sz="1100">
              <a:solidFill>
                <a:schemeClr val="dk1"/>
              </a:solidFill>
              <a:latin typeface="+mn-lt"/>
              <a:ea typeface="+mn-ea"/>
              <a:cs typeface="+mn-cs"/>
            </a:rPr>
            <a:t>To compute DRP load reductions, the calculator is run twice; once for the before BMP condition and again for the "after condition" (assuming the BMP has been implemented).  The difference between the before and after calculation is the annual DRP load reduction (lbs/yr).  An additional nutrient management BMP for incorporation at or within 7-days of application was added to the calculation estimate.  This is based off of Gildow et al. (2016)</a:t>
          </a:r>
          <a:r>
            <a:rPr lang="en-US" sz="1100" baseline="30000">
              <a:solidFill>
                <a:schemeClr val="dk1"/>
              </a:solidFill>
              <a:latin typeface="+mn-lt"/>
              <a:ea typeface="+mn-ea"/>
              <a:cs typeface="+mn-cs"/>
            </a:rPr>
            <a:t>9</a:t>
          </a:r>
          <a:r>
            <a:rPr lang="en-US" sz="1100">
              <a:solidFill>
                <a:schemeClr val="dk1"/>
              </a:solidFill>
              <a:latin typeface="+mn-lt"/>
              <a:ea typeface="+mn-ea"/>
              <a:cs typeface="+mn-cs"/>
            </a:rPr>
            <a:t> and Gildow (2015)</a:t>
          </a:r>
          <a:r>
            <a:rPr lang="en-US" sz="1100" baseline="30000">
              <a:solidFill>
                <a:schemeClr val="dk1"/>
              </a:solidFill>
              <a:latin typeface="+mn-lt"/>
              <a:ea typeface="+mn-ea"/>
              <a:cs typeface="+mn-cs"/>
            </a:rPr>
            <a:t>10</a:t>
          </a:r>
          <a:r>
            <a:rPr lang="en-US" sz="1100">
              <a:solidFill>
                <a:schemeClr val="dk1"/>
              </a:solidFill>
              <a:latin typeface="+mn-lt"/>
              <a:ea typeface="+mn-ea"/>
              <a:cs typeface="+mn-cs"/>
            </a:rPr>
            <a:t> who identified water quality benefits with adopting nutrient management  in the Maumee River Watershed.  Gildow (2015) estimated a 46 percent reduction in DRP loading could be recognized if maximum adoption of nutrient incorporation was implemented.  The study also estimated that a 29 percent reduction of total phosphorus would occur.  However, that same study cautioned readers that the Soil and Water Assessment Tool (a widely accepted watershed model used to assess these reported phosphorus load reductions) may not adequately estimate DRP loading to streams where there is subsurface drainage tile.  Therefore this calculator uses the more conservative 29 percent reduction estimate for DRP.</a:t>
          </a:r>
        </a:p>
        <a:p>
          <a:r>
            <a:rPr lang="en-US" sz="1100">
              <a:solidFill>
                <a:schemeClr val="dk1"/>
              </a:solidFill>
              <a:latin typeface="+mn-lt"/>
              <a:ea typeface="+mn-ea"/>
              <a:cs typeface="+mn-cs"/>
            </a:rPr>
            <a:t> </a:t>
          </a:r>
        </a:p>
        <a:p>
          <a:r>
            <a:rPr lang="en-US" sz="1100">
              <a:solidFill>
                <a:schemeClr val="dk1"/>
              </a:solidFill>
              <a:latin typeface="+mn-lt"/>
              <a:ea typeface="+mn-ea"/>
              <a:cs typeface="+mn-cs"/>
            </a:rPr>
            <a:t>The WLEB DRP calculation uses a more conservative approach for manure incorporation than does the PA DEP calculation estimate when representing the annual concentration of nutrients vulnerable to runoff.  The WLEB DRP calculation applies an incorporation coefficient on the STP testing results instead of to the fertilizer or manure application rate as in the PA DEP calculations.  </a:t>
          </a:r>
        </a:p>
        <a:p>
          <a:r>
            <a:rPr lang="en-US" sz="1100">
              <a:solidFill>
                <a:schemeClr val="dk1"/>
              </a:solidFill>
              <a:latin typeface="+mn-lt"/>
              <a:ea typeface="+mn-ea"/>
              <a:cs typeface="+mn-cs"/>
            </a:rPr>
            <a:t> </a:t>
          </a:r>
        </a:p>
        <a:p>
          <a:r>
            <a:rPr lang="en-US" sz="1100">
              <a:solidFill>
                <a:schemeClr val="dk1"/>
              </a:solidFill>
              <a:latin typeface="+mn-lt"/>
              <a:ea typeface="+mn-ea"/>
              <a:cs typeface="+mn-cs"/>
            </a:rPr>
            <a:t>The WLEB DRP calculator therefore accommodates both manure incorporation that affects runoff concentration and the change in runoff volume associated with BMPs that reduce the TR-55 runoff estimate.</a:t>
          </a:r>
        </a:p>
        <a:p>
          <a:endParaRPr lang="en-US" sz="1100">
            <a:solidFill>
              <a:schemeClr val="dk1"/>
            </a:solidFill>
            <a:latin typeface="+mn-lt"/>
            <a:ea typeface="+mn-ea"/>
            <a:cs typeface="+mn-cs"/>
          </a:endParaRPr>
        </a:p>
        <a:p>
          <a:r>
            <a:rPr lang="en-US" sz="1400" b="1">
              <a:solidFill>
                <a:schemeClr val="dk1"/>
              </a:solidFill>
              <a:latin typeface="+mn-lt"/>
              <a:ea typeface="+mn-ea"/>
              <a:cs typeface="+mn-cs"/>
            </a:rPr>
            <a:t>Calculation Process</a:t>
          </a:r>
          <a:endParaRPr lang="en-US" sz="14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The user of this calculator operates this workbook by moving from left to right across the spreadsheets.  Each spreadsheet provides the process steps described below:</a:t>
          </a:r>
        </a:p>
        <a:p>
          <a:r>
            <a:rPr lang="en-US" sz="1100">
              <a:solidFill>
                <a:schemeClr val="dk1"/>
              </a:solidFill>
              <a:latin typeface="+mn-lt"/>
              <a:ea typeface="+mn-ea"/>
              <a:cs typeface="+mn-cs"/>
            </a:rPr>
            <a:t> </a:t>
          </a:r>
        </a:p>
        <a:p>
          <a:r>
            <a:rPr lang="en-US" sz="1100" b="1">
              <a:solidFill>
                <a:schemeClr val="dk1"/>
              </a:solidFill>
              <a:latin typeface="+mn-lt"/>
              <a:ea typeface="+mn-ea"/>
              <a:cs typeface="+mn-cs"/>
            </a:rPr>
            <a:t>1) Site Info &amp; BMP(s) Selected:</a:t>
          </a:r>
          <a:r>
            <a:rPr lang="en-US" sz="1100">
              <a:solidFill>
                <a:schemeClr val="dk1"/>
              </a:solidFill>
              <a:latin typeface="+mn-lt"/>
              <a:ea typeface="+mn-ea"/>
              <a:cs typeface="+mn-cs"/>
            </a:rPr>
            <a:t> this spreadsheet records the site's personal information including:</a:t>
          </a:r>
        </a:p>
        <a:p>
          <a:pPr lvl="1"/>
          <a:r>
            <a:rPr lang="en-US" sz="1100">
              <a:solidFill>
                <a:schemeClr val="dk1"/>
              </a:solidFill>
              <a:latin typeface="+mn-lt"/>
              <a:ea typeface="+mn-ea"/>
              <a:cs typeface="+mn-cs"/>
            </a:rPr>
            <a:t>Name and contact information	</a:t>
          </a:r>
        </a:p>
        <a:p>
          <a:pPr lvl="1"/>
          <a:r>
            <a:rPr lang="en-US" sz="1100">
              <a:solidFill>
                <a:schemeClr val="dk1"/>
              </a:solidFill>
              <a:latin typeface="+mn-lt"/>
              <a:ea typeface="+mn-ea"/>
              <a:cs typeface="+mn-cs"/>
            </a:rPr>
            <a:t>County of origin 	</a:t>
          </a:r>
        </a:p>
        <a:p>
          <a:pPr lvl="1"/>
          <a:r>
            <a:rPr lang="en-US" sz="1100">
              <a:solidFill>
                <a:schemeClr val="dk1"/>
              </a:solidFill>
              <a:latin typeface="+mn-lt"/>
              <a:ea typeface="+mn-ea"/>
              <a:cs typeface="+mn-cs"/>
            </a:rPr>
            <a:t>If in the past a nutrient management plan was in place and used	</a:t>
          </a:r>
        </a:p>
        <a:p>
          <a:pPr lvl="2"/>
          <a:r>
            <a:rPr lang="en-US" sz="1100">
              <a:solidFill>
                <a:schemeClr val="dk1"/>
              </a:solidFill>
              <a:latin typeface="+mn-lt"/>
              <a:ea typeface="+mn-ea"/>
              <a:cs typeface="+mn-cs"/>
            </a:rPr>
            <a:t>And, if so was incorporation used?</a:t>
          </a:r>
        </a:p>
        <a:p>
          <a:pPr lvl="1"/>
          <a:r>
            <a:rPr lang="en-US" sz="1100">
              <a:solidFill>
                <a:schemeClr val="dk1"/>
              </a:solidFill>
              <a:latin typeface="+mn-lt"/>
              <a:ea typeface="+mn-ea"/>
              <a:cs typeface="+mn-cs"/>
            </a:rPr>
            <a:t>STP soil test results	</a:t>
          </a:r>
        </a:p>
        <a:p>
          <a:pPr lvl="1"/>
          <a:r>
            <a:rPr lang="en-US" sz="1100">
              <a:solidFill>
                <a:schemeClr val="dk1"/>
              </a:solidFill>
              <a:latin typeface="+mn-lt"/>
              <a:ea typeface="+mn-ea"/>
              <a:cs typeface="+mn-cs"/>
            </a:rPr>
            <a:t>STP method 	</a:t>
          </a:r>
        </a:p>
        <a:p>
          <a:pPr lvl="1"/>
          <a:r>
            <a:rPr lang="en-US" sz="1100">
              <a:solidFill>
                <a:schemeClr val="dk1"/>
              </a:solidFill>
              <a:latin typeface="+mn-lt"/>
              <a:ea typeface="+mn-ea"/>
              <a:cs typeface="+mn-cs"/>
            </a:rPr>
            <a:t>Confirmation of planned nutrient management use in the future and if incorporation is part of that plan	</a:t>
          </a:r>
        </a:p>
        <a:p>
          <a:pPr lvl="1"/>
          <a:r>
            <a:rPr lang="en-US" sz="1100">
              <a:solidFill>
                <a:schemeClr val="dk1"/>
              </a:solidFill>
              <a:latin typeface="+mn-lt"/>
              <a:ea typeface="+mn-ea"/>
              <a:cs typeface="+mn-cs"/>
            </a:rPr>
            <a:t>Additional BMP(s) selected which may change TR-55's runoff estimate	</a:t>
          </a:r>
        </a:p>
        <a:p>
          <a:r>
            <a:rPr lang="en-US" sz="1100">
              <a:solidFill>
                <a:schemeClr val="dk1"/>
              </a:solidFill>
              <a:latin typeface="+mn-lt"/>
              <a:ea typeface="+mn-ea"/>
              <a:cs typeface="+mn-cs"/>
            </a:rPr>
            <a:t> </a:t>
          </a:r>
        </a:p>
        <a:p>
          <a:r>
            <a:rPr lang="en-US" sz="1100" b="1">
              <a:solidFill>
                <a:schemeClr val="dk1"/>
              </a:solidFill>
              <a:latin typeface="+mn-lt"/>
              <a:ea typeface="+mn-ea"/>
              <a:cs typeface="+mn-cs"/>
            </a:rPr>
            <a:t>2) Hydrologic Soil Group:</a:t>
          </a:r>
          <a:r>
            <a:rPr lang="en-US" sz="1100">
              <a:solidFill>
                <a:schemeClr val="dk1"/>
              </a:solidFill>
              <a:latin typeface="+mn-lt"/>
              <a:ea typeface="+mn-ea"/>
              <a:cs typeface="+mn-cs"/>
            </a:rPr>
            <a:t> this spreadsheet develops an area weighted curve number based on user selection of the</a:t>
          </a:r>
          <a:r>
            <a:rPr lang="en-US" sz="1100" baseline="0">
              <a:solidFill>
                <a:schemeClr val="dk1"/>
              </a:solidFill>
              <a:latin typeface="+mn-lt"/>
              <a:ea typeface="+mn-ea"/>
              <a:cs typeface="+mn-cs"/>
            </a:rPr>
            <a:t> </a:t>
          </a:r>
          <a:r>
            <a:rPr lang="en-US" sz="1100">
              <a:solidFill>
                <a:schemeClr val="dk1"/>
              </a:solidFill>
              <a:latin typeface="+mn-lt"/>
              <a:ea typeface="+mn-ea"/>
              <a:cs typeface="+mn-cs"/>
            </a:rPr>
            <a:t>field's before and after crop and hydrologic soil conditions and the NRCS Web Soil Survey soil map and Hydrologic Soil Group characteristics per soil unit.</a:t>
          </a:r>
        </a:p>
        <a:p>
          <a:endParaRPr lang="en-US"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3) DRP Load:</a:t>
          </a:r>
          <a:r>
            <a:rPr lang="en-US" sz="1100">
              <a:solidFill>
                <a:schemeClr val="dk1"/>
              </a:solidFill>
              <a:effectLst/>
              <a:latin typeface="+mn-lt"/>
              <a:ea typeface="+mn-ea"/>
              <a:cs typeface="+mn-cs"/>
            </a:rPr>
            <a:t> this spreadsheet provides a report summarizing the user inputs and calculation results.</a:t>
          </a:r>
          <a:endParaRPr lang="en-US">
            <a:effectLst/>
          </a:endParaRPr>
        </a:p>
        <a:p>
          <a:r>
            <a:rPr lang="en-US" sz="1100">
              <a:solidFill>
                <a:schemeClr val="dk1"/>
              </a:solidFill>
              <a:latin typeface="+mn-lt"/>
              <a:ea typeface="+mn-ea"/>
              <a:cs typeface="+mn-cs"/>
            </a:rPr>
            <a:t>	</a:t>
          </a:r>
        </a:p>
        <a:p>
          <a:r>
            <a:rPr lang="en-US" sz="1100" b="1">
              <a:solidFill>
                <a:schemeClr val="dk1"/>
              </a:solidFill>
              <a:latin typeface="+mn-lt"/>
              <a:ea typeface="+mn-ea"/>
              <a:cs typeface="+mn-cs"/>
            </a:rPr>
            <a:t>4) Rainfall Data:</a:t>
          </a:r>
          <a:r>
            <a:rPr lang="en-US" sz="1100">
              <a:solidFill>
                <a:schemeClr val="dk1"/>
              </a:solidFill>
              <a:latin typeface="+mn-lt"/>
              <a:ea typeface="+mn-ea"/>
              <a:cs typeface="+mn-cs"/>
            </a:rPr>
            <a:t> this spreadsheet gathers the input data from the previous two spreadsheets and performs the calculation to predict before and after BMP implementation runoff estimates, DRP concentration regressions and edge-of-field loading calculations.  Users do not input any data into this spreadsheet.  (This spreadsheet</a:t>
          </a:r>
          <a:r>
            <a:rPr lang="en-US" sz="1100" baseline="0">
              <a:solidFill>
                <a:schemeClr val="dk1"/>
              </a:solidFill>
              <a:latin typeface="+mn-lt"/>
              <a:ea typeface="+mn-ea"/>
              <a:cs typeface="+mn-cs"/>
            </a:rPr>
            <a:t> will be hidden once approved.)</a:t>
          </a:r>
          <a:endParaRPr lang="en-US" sz="1100">
            <a:solidFill>
              <a:schemeClr val="dk1"/>
            </a:solidFill>
            <a:latin typeface="+mn-lt"/>
            <a:ea typeface="+mn-ea"/>
            <a:cs typeface="+mn-cs"/>
          </a:endParaRPr>
        </a:p>
        <a:p>
          <a:r>
            <a:rPr lang="en-US" sz="1100">
              <a:solidFill>
                <a:schemeClr val="dk1"/>
              </a:solidFill>
              <a:latin typeface="+mn-lt"/>
              <a:ea typeface="+mn-ea"/>
              <a:cs typeface="+mn-cs"/>
            </a:rPr>
            <a:t>	</a:t>
          </a:r>
        </a:p>
        <a:p>
          <a:r>
            <a:rPr lang="en-US" sz="1100">
              <a:solidFill>
                <a:schemeClr val="dk1"/>
              </a:solidFill>
              <a:latin typeface="+mn-lt"/>
              <a:ea typeface="+mn-ea"/>
              <a:cs typeface="+mn-cs"/>
            </a:rPr>
            <a:t> </a:t>
          </a:r>
        </a:p>
        <a:p>
          <a:r>
            <a:rPr lang="en-US" sz="1100">
              <a:solidFill>
                <a:schemeClr val="dk1"/>
              </a:solidFill>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1744133</xdr:colOff>
      <xdr:row>23</xdr:row>
      <xdr:rowOff>177799</xdr:rowOff>
    </xdr:from>
    <xdr:to>
      <xdr:col>17</xdr:col>
      <xdr:colOff>450697</xdr:colOff>
      <xdr:row>48</xdr:row>
      <xdr:rowOff>32686</xdr:rowOff>
    </xdr:to>
    <xdr:pic>
      <xdr:nvPicPr>
        <xdr:cNvPr id="2" name="Picture 1">
          <a:extLst>
            <a:ext uri="{FF2B5EF4-FFF2-40B4-BE49-F238E27FC236}">
              <a16:creationId xmlns:a16="http://schemas.microsoft.com/office/drawing/2014/main" id="{E77455C0-A7C8-48FB-A8DE-874476CE4B8F}"/>
            </a:ext>
          </a:extLst>
        </xdr:cNvPr>
        <xdr:cNvPicPr>
          <a:picLocks noChangeAspect="1"/>
        </xdr:cNvPicPr>
      </xdr:nvPicPr>
      <xdr:blipFill>
        <a:blip xmlns:r="http://schemas.openxmlformats.org/officeDocument/2006/relationships" r:embed="rId1"/>
        <a:stretch>
          <a:fillRect/>
        </a:stretch>
      </xdr:blipFill>
      <xdr:spPr>
        <a:xfrm>
          <a:off x="10634133" y="4944532"/>
          <a:ext cx="4573964" cy="47316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512807</xdr:colOff>
      <xdr:row>91</xdr:row>
      <xdr:rowOff>23172</xdr:rowOff>
    </xdr:from>
    <xdr:to>
      <xdr:col>19</xdr:col>
      <xdr:colOff>68468</xdr:colOff>
      <xdr:row>107</xdr:row>
      <xdr:rowOff>87333</xdr:rowOff>
    </xdr:to>
    <xdr:pic>
      <xdr:nvPicPr>
        <xdr:cNvPr id="2" name="Picture 1">
          <a:extLst>
            <a:ext uri="{FF2B5EF4-FFF2-40B4-BE49-F238E27FC236}">
              <a16:creationId xmlns:a16="http://schemas.microsoft.com/office/drawing/2014/main" id="{1D164D2C-7D10-4716-BF9C-EEE8C39A94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787" y="18737892"/>
          <a:ext cx="5872641" cy="3554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454374</xdr:colOff>
      <xdr:row>63</xdr:row>
      <xdr:rowOff>115454</xdr:rowOff>
    </xdr:from>
    <xdr:to>
      <xdr:col>16</xdr:col>
      <xdr:colOff>354133</xdr:colOff>
      <xdr:row>84</xdr:row>
      <xdr:rowOff>41064</xdr:rowOff>
    </xdr:to>
    <xdr:pic>
      <xdr:nvPicPr>
        <xdr:cNvPr id="3" name="Picture 2" descr="tiled field.jpg">
          <a:extLst>
            <a:ext uri="{FF2B5EF4-FFF2-40B4-BE49-F238E27FC236}">
              <a16:creationId xmlns:a16="http://schemas.microsoft.com/office/drawing/2014/main" id="{ADA4D21E-40F6-4337-A517-2AE5B7DE18F8}"/>
            </a:ext>
          </a:extLst>
        </xdr:cNvPr>
        <xdr:cNvPicPr>
          <a:picLocks noChangeAspect="1"/>
        </xdr:cNvPicPr>
      </xdr:nvPicPr>
      <xdr:blipFill>
        <a:blip xmlns:r="http://schemas.openxmlformats.org/officeDocument/2006/relationships" r:embed="rId2" cstate="print"/>
        <a:stretch>
          <a:fillRect/>
        </a:stretch>
      </xdr:blipFill>
      <xdr:spPr>
        <a:xfrm>
          <a:off x="9819354" y="13298054"/>
          <a:ext cx="3382099" cy="4086130"/>
        </a:xfrm>
        <a:prstGeom prst="rect">
          <a:avLst/>
        </a:prstGeom>
      </xdr:spPr>
    </xdr:pic>
    <xdr:clientData/>
  </xdr:twoCellAnchor>
  <xdr:twoCellAnchor editAs="oneCell">
    <xdr:from>
      <xdr:col>2</xdr:col>
      <xdr:colOff>248797</xdr:colOff>
      <xdr:row>152</xdr:row>
      <xdr:rowOff>58511</xdr:rowOff>
    </xdr:from>
    <xdr:to>
      <xdr:col>8</xdr:col>
      <xdr:colOff>28510</xdr:colOff>
      <xdr:row>183</xdr:row>
      <xdr:rowOff>32208</xdr:rowOff>
    </xdr:to>
    <xdr:pic>
      <xdr:nvPicPr>
        <xdr:cNvPr id="4" name="Picture 3">
          <a:extLst>
            <a:ext uri="{FF2B5EF4-FFF2-40B4-BE49-F238E27FC236}">
              <a16:creationId xmlns:a16="http://schemas.microsoft.com/office/drawing/2014/main" id="{2D5C4015-399C-48F0-ABA1-B83E0668BA53}"/>
            </a:ext>
          </a:extLst>
        </xdr:cNvPr>
        <xdr:cNvPicPr>
          <a:picLocks noChangeAspect="1"/>
        </xdr:cNvPicPr>
      </xdr:nvPicPr>
      <xdr:blipFill>
        <a:blip xmlns:r="http://schemas.openxmlformats.org/officeDocument/2006/relationships" r:embed="rId3" cstate="print"/>
        <a:stretch>
          <a:fillRect/>
        </a:stretch>
      </xdr:blipFill>
      <xdr:spPr>
        <a:xfrm>
          <a:off x="705997" y="31814861"/>
          <a:ext cx="6018588" cy="5888722"/>
        </a:xfrm>
        <a:prstGeom prst="rect">
          <a:avLst/>
        </a:prstGeom>
      </xdr:spPr>
    </xdr:pic>
    <xdr:clientData/>
  </xdr:twoCellAnchor>
  <xdr:twoCellAnchor editAs="oneCell">
    <xdr:from>
      <xdr:col>2</xdr:col>
      <xdr:colOff>214773</xdr:colOff>
      <xdr:row>184</xdr:row>
      <xdr:rowOff>4476</xdr:rowOff>
    </xdr:from>
    <xdr:to>
      <xdr:col>7</xdr:col>
      <xdr:colOff>794586</xdr:colOff>
      <xdr:row>213</xdr:row>
      <xdr:rowOff>34716</xdr:rowOff>
    </xdr:to>
    <xdr:pic>
      <xdr:nvPicPr>
        <xdr:cNvPr id="5" name="Picture 4">
          <a:extLst>
            <a:ext uri="{FF2B5EF4-FFF2-40B4-BE49-F238E27FC236}">
              <a16:creationId xmlns:a16="http://schemas.microsoft.com/office/drawing/2014/main" id="{DA66A873-DA6D-4874-8B89-CE46250C6231}"/>
            </a:ext>
          </a:extLst>
        </xdr:cNvPr>
        <xdr:cNvPicPr>
          <a:picLocks noChangeAspect="1"/>
        </xdr:cNvPicPr>
      </xdr:nvPicPr>
      <xdr:blipFill>
        <a:blip xmlns:r="http://schemas.openxmlformats.org/officeDocument/2006/relationships" r:embed="rId4" cstate="print"/>
        <a:stretch>
          <a:fillRect/>
        </a:stretch>
      </xdr:blipFill>
      <xdr:spPr>
        <a:xfrm>
          <a:off x="676591" y="39230158"/>
          <a:ext cx="6035040" cy="5889558"/>
        </a:xfrm>
        <a:prstGeom prst="rect">
          <a:avLst/>
        </a:prstGeom>
      </xdr:spPr>
    </xdr:pic>
    <xdr:clientData/>
  </xdr:twoCellAnchor>
  <xdr:twoCellAnchor>
    <xdr:from>
      <xdr:col>12</xdr:col>
      <xdr:colOff>426409</xdr:colOff>
      <xdr:row>85</xdr:row>
      <xdr:rowOff>171838</xdr:rowOff>
    </xdr:from>
    <xdr:to>
      <xdr:col>13</xdr:col>
      <xdr:colOff>215304</xdr:colOff>
      <xdr:row>90</xdr:row>
      <xdr:rowOff>19672</xdr:rowOff>
    </xdr:to>
    <xdr:sp macro="" textlink="">
      <xdr:nvSpPr>
        <xdr:cNvPr id="12" name="Arrow: Down 11">
          <a:extLst>
            <a:ext uri="{FF2B5EF4-FFF2-40B4-BE49-F238E27FC236}">
              <a16:creationId xmlns:a16="http://schemas.microsoft.com/office/drawing/2014/main" id="{088FA1B2-7AC6-4FD3-A642-7D26FC032E68}"/>
            </a:ext>
          </a:extLst>
        </xdr:cNvPr>
        <xdr:cNvSpPr/>
      </xdr:nvSpPr>
      <xdr:spPr>
        <a:xfrm>
          <a:off x="10400989" y="17713078"/>
          <a:ext cx="398495" cy="838434"/>
        </a:xfrm>
        <a:prstGeom prst="downArrow">
          <a:avLst/>
        </a:prstGeom>
        <a:solidFill>
          <a:srgbClr val="FCD5B4"/>
        </a:solidFill>
        <a:ln>
          <a:solidFill>
            <a:srgbClr val="92D050"/>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2</xdr:col>
      <xdr:colOff>215157</xdr:colOff>
      <xdr:row>214</xdr:row>
      <xdr:rowOff>24444</xdr:rowOff>
    </xdr:from>
    <xdr:to>
      <xdr:col>7</xdr:col>
      <xdr:colOff>794970</xdr:colOff>
      <xdr:row>238</xdr:row>
      <xdr:rowOff>94946</xdr:rowOff>
    </xdr:to>
    <xdr:pic>
      <xdr:nvPicPr>
        <xdr:cNvPr id="13" name="Picture 12">
          <a:extLst>
            <a:ext uri="{FF2B5EF4-FFF2-40B4-BE49-F238E27FC236}">
              <a16:creationId xmlns:a16="http://schemas.microsoft.com/office/drawing/2014/main" id="{A2AF7515-1A13-48A4-B14F-FACD52EEFB0E}"/>
            </a:ext>
          </a:extLst>
        </xdr:cNvPr>
        <xdr:cNvPicPr>
          <a:picLocks noChangeAspect="1"/>
        </xdr:cNvPicPr>
      </xdr:nvPicPr>
      <xdr:blipFill>
        <a:blip xmlns:r="http://schemas.openxmlformats.org/officeDocument/2006/relationships" r:embed="rId5" cstate="print"/>
        <a:stretch>
          <a:fillRect/>
        </a:stretch>
      </xdr:blipFill>
      <xdr:spPr>
        <a:xfrm>
          <a:off x="672357" y="43601319"/>
          <a:ext cx="6018588" cy="4794902"/>
        </a:xfrm>
        <a:prstGeom prst="rect">
          <a:avLst/>
        </a:prstGeom>
      </xdr:spPr>
    </xdr:pic>
    <xdr:clientData/>
  </xdr:twoCellAnchor>
  <xdr:twoCellAnchor editAs="oneCell">
    <xdr:from>
      <xdr:col>12</xdr:col>
      <xdr:colOff>563879</xdr:colOff>
      <xdr:row>46</xdr:row>
      <xdr:rowOff>8284</xdr:rowOff>
    </xdr:from>
    <xdr:to>
      <xdr:col>22</xdr:col>
      <xdr:colOff>688160</xdr:colOff>
      <xdr:row>51</xdr:row>
      <xdr:rowOff>160020</xdr:rowOff>
    </xdr:to>
    <xdr:pic>
      <xdr:nvPicPr>
        <xdr:cNvPr id="6" name="Picture 5">
          <a:extLst>
            <a:ext uri="{FF2B5EF4-FFF2-40B4-BE49-F238E27FC236}">
              <a16:creationId xmlns:a16="http://schemas.microsoft.com/office/drawing/2014/main" id="{82424327-9A57-4836-B2EF-D93C38FC03CC}"/>
            </a:ext>
          </a:extLst>
        </xdr:cNvPr>
        <xdr:cNvPicPr>
          <a:picLocks noChangeAspect="1"/>
        </xdr:cNvPicPr>
      </xdr:nvPicPr>
      <xdr:blipFill>
        <a:blip xmlns:r="http://schemas.openxmlformats.org/officeDocument/2006/relationships" r:embed="rId6" cstate="print"/>
        <a:stretch>
          <a:fillRect/>
        </a:stretch>
      </xdr:blipFill>
      <xdr:spPr>
        <a:xfrm>
          <a:off x="10538459" y="10081924"/>
          <a:ext cx="8437701" cy="1066136"/>
        </a:xfrm>
        <a:prstGeom prst="rect">
          <a:avLst/>
        </a:prstGeom>
      </xdr:spPr>
    </xdr:pic>
    <xdr:clientData/>
  </xdr:twoCellAnchor>
  <xdr:twoCellAnchor editAs="oneCell">
    <xdr:from>
      <xdr:col>12</xdr:col>
      <xdr:colOff>373380</xdr:colOff>
      <xdr:row>18</xdr:row>
      <xdr:rowOff>30481</xdr:rowOff>
    </xdr:from>
    <xdr:to>
      <xdr:col>19</xdr:col>
      <xdr:colOff>817033</xdr:colOff>
      <xdr:row>23</xdr:row>
      <xdr:rowOff>68581</xdr:rowOff>
    </xdr:to>
    <xdr:pic>
      <xdr:nvPicPr>
        <xdr:cNvPr id="7" name="Picture 6">
          <a:extLst>
            <a:ext uri="{FF2B5EF4-FFF2-40B4-BE49-F238E27FC236}">
              <a16:creationId xmlns:a16="http://schemas.microsoft.com/office/drawing/2014/main" id="{64D8C93C-6F87-4A75-87EA-FAEA503933ED}"/>
            </a:ext>
          </a:extLst>
        </xdr:cNvPr>
        <xdr:cNvPicPr>
          <a:picLocks noChangeAspect="1"/>
        </xdr:cNvPicPr>
      </xdr:nvPicPr>
      <xdr:blipFill>
        <a:blip xmlns:r="http://schemas.openxmlformats.org/officeDocument/2006/relationships" r:embed="rId7" cstate="print"/>
        <a:stretch>
          <a:fillRect/>
        </a:stretch>
      </xdr:blipFill>
      <xdr:spPr>
        <a:xfrm>
          <a:off x="10347960" y="4053841"/>
          <a:ext cx="6151033" cy="952500"/>
        </a:xfrm>
        <a:prstGeom prst="rect">
          <a:avLst/>
        </a:prstGeom>
      </xdr:spPr>
    </xdr:pic>
    <xdr:clientData/>
  </xdr:twoCellAnchor>
  <xdr:twoCellAnchor editAs="oneCell">
    <xdr:from>
      <xdr:col>12</xdr:col>
      <xdr:colOff>342900</xdr:colOff>
      <xdr:row>24</xdr:row>
      <xdr:rowOff>45720</xdr:rowOff>
    </xdr:from>
    <xdr:to>
      <xdr:col>15</xdr:col>
      <xdr:colOff>832331</xdr:colOff>
      <xdr:row>43</xdr:row>
      <xdr:rowOff>33159</xdr:rowOff>
    </xdr:to>
    <xdr:pic>
      <xdr:nvPicPr>
        <xdr:cNvPr id="10" name="Picture 9">
          <a:extLst>
            <a:ext uri="{FF2B5EF4-FFF2-40B4-BE49-F238E27FC236}">
              <a16:creationId xmlns:a16="http://schemas.microsoft.com/office/drawing/2014/main" id="{2DC67640-6433-400F-9FC7-97C74166FAAB}"/>
            </a:ext>
          </a:extLst>
        </xdr:cNvPr>
        <xdr:cNvPicPr>
          <a:picLocks noChangeAspect="1"/>
        </xdr:cNvPicPr>
      </xdr:nvPicPr>
      <xdr:blipFill>
        <a:blip xmlns:r="http://schemas.openxmlformats.org/officeDocument/2006/relationships" r:embed="rId8" cstate="print"/>
        <a:stretch>
          <a:fillRect/>
        </a:stretch>
      </xdr:blipFill>
      <xdr:spPr>
        <a:xfrm>
          <a:off x="10317480" y="5166360"/>
          <a:ext cx="2371571" cy="4391799"/>
        </a:xfrm>
        <a:prstGeom prst="rect">
          <a:avLst/>
        </a:prstGeom>
      </xdr:spPr>
    </xdr:pic>
    <xdr:clientData/>
  </xdr:twoCellAnchor>
  <xdr:twoCellAnchor editAs="oneCell">
    <xdr:from>
      <xdr:col>16</xdr:col>
      <xdr:colOff>670560</xdr:colOff>
      <xdr:row>26</xdr:row>
      <xdr:rowOff>144780</xdr:rowOff>
    </xdr:from>
    <xdr:to>
      <xdr:col>22</xdr:col>
      <xdr:colOff>429132</xdr:colOff>
      <xdr:row>38</xdr:row>
      <xdr:rowOff>355469</xdr:rowOff>
    </xdr:to>
    <xdr:pic>
      <xdr:nvPicPr>
        <xdr:cNvPr id="11" name="Picture 10">
          <a:extLst>
            <a:ext uri="{FF2B5EF4-FFF2-40B4-BE49-F238E27FC236}">
              <a16:creationId xmlns:a16="http://schemas.microsoft.com/office/drawing/2014/main" id="{9C8F4880-21D3-4FC0-815A-B7D23B69DF98}"/>
            </a:ext>
          </a:extLst>
        </xdr:cNvPr>
        <xdr:cNvPicPr>
          <a:picLocks noChangeAspect="1"/>
        </xdr:cNvPicPr>
      </xdr:nvPicPr>
      <xdr:blipFill rotWithShape="1">
        <a:blip xmlns:r="http://schemas.openxmlformats.org/officeDocument/2006/relationships" r:embed="rId9" cstate="print"/>
        <a:srcRect l="3671" t="10902"/>
        <a:stretch/>
      </xdr:blipFill>
      <xdr:spPr>
        <a:xfrm>
          <a:off x="13517880" y="5676900"/>
          <a:ext cx="5199252" cy="26338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5</xdr:col>
      <xdr:colOff>600678</xdr:colOff>
      <xdr:row>109</xdr:row>
      <xdr:rowOff>105259</xdr:rowOff>
    </xdr:to>
    <xdr:pic>
      <xdr:nvPicPr>
        <xdr:cNvPr id="2" name="Picture 1">
          <a:extLst>
            <a:ext uri="{FF2B5EF4-FFF2-40B4-BE49-F238E27FC236}">
              <a16:creationId xmlns:a16="http://schemas.microsoft.com/office/drawing/2014/main" id="{717996FE-0D20-4C0D-A35F-D0B989565A51}"/>
            </a:ext>
          </a:extLst>
        </xdr:cNvPr>
        <xdr:cNvPicPr>
          <a:picLocks noChangeAspect="1"/>
        </xdr:cNvPicPr>
      </xdr:nvPicPr>
      <xdr:blipFill>
        <a:blip xmlns:r="http://schemas.openxmlformats.org/officeDocument/2006/relationships" r:embed="rId1"/>
        <a:stretch>
          <a:fillRect/>
        </a:stretch>
      </xdr:blipFill>
      <xdr:spPr>
        <a:xfrm>
          <a:off x="1404257" y="16774886"/>
          <a:ext cx="4573964" cy="47316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extension.psu.edu/plants/nutrient-management/educational/soil-fertility/managing-phosphorus-for-agriculture-and-the-environment" TargetMode="External"/><Relationship Id="rId7" Type="http://schemas.openxmlformats.org/officeDocument/2006/relationships/hyperlink" Target="http://www.dep.pa.gov/Business/Water/PointNonPointMgmt/NutrientTrading/Pages/Credit-Generation-Process.aspx" TargetMode="External"/><Relationship Id="rId2" Type="http://schemas.openxmlformats.org/officeDocument/2006/relationships/hyperlink" Target="https://www.nrcs.usda.gov/Internet/FSE_DOCUMENTS/nrcseprd889806.pdf" TargetMode="External"/><Relationship Id="rId1" Type="http://schemas.openxmlformats.org/officeDocument/2006/relationships/hyperlink" Target="http://www.sciencedirect.com/science/article/pii/S0380133016300983" TargetMode="External"/><Relationship Id="rId6" Type="http://schemas.openxmlformats.org/officeDocument/2006/relationships/hyperlink" Target="http://www.nrcs.usda.gov/Internet/FSE_DOCUMENTS/stelprdb1044171.pdf" TargetMode="External"/><Relationship Id="rId5" Type="http://schemas.openxmlformats.org/officeDocument/2006/relationships/hyperlink" Target="https://etd.ohiolink.edu/pg_10?0::NO:10:P10_ACCESSION_NUM:osu1437400849" TargetMode="External"/><Relationship Id="rId4" Type="http://schemas.openxmlformats.org/officeDocument/2006/relationships/hyperlink" Target="http://gradworks.umi.com/35/56/3556198.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www.nrcs.usda.gov/Internet/FSE_DOCUMENTS/stelprdb1044171.pdf" TargetMode="External"/><Relationship Id="rId2" Type="http://schemas.openxmlformats.org/officeDocument/2006/relationships/hyperlink" Target="http://www.nrcs.usda.gov/Internet/FSE_DOCUMENTS/stelprdb1044171.pdf" TargetMode="External"/><Relationship Id="rId1" Type="http://schemas.openxmlformats.org/officeDocument/2006/relationships/hyperlink" Target="http://websoilsurvey.sc.egov.usda.gov/App/HomePage.htm"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http://www.nrcs.usda.gov/Internet/FSE_DOCUMENTS/stelprdb1044171.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4"/>
  <sheetViews>
    <sheetView showGridLines="0" topLeftCell="A7" workbookViewId="0">
      <selection activeCell="D97" sqref="D97"/>
    </sheetView>
  </sheetViews>
  <sheetFormatPr defaultRowHeight="15" x14ac:dyDescent="0.25"/>
  <cols>
    <col min="1" max="1" width="4.5703125" customWidth="1"/>
    <col min="2" max="2" width="104.85546875" customWidth="1"/>
  </cols>
  <sheetData>
    <row r="1" spans="1:1" ht="21" x14ac:dyDescent="0.35">
      <c r="A1" s="170" t="s">
        <v>250</v>
      </c>
    </row>
    <row r="97" spans="2:2" ht="18.75" x14ac:dyDescent="0.3">
      <c r="B97" s="189" t="s">
        <v>344</v>
      </c>
    </row>
    <row r="98" spans="2:2" ht="15" customHeight="1" x14ac:dyDescent="0.3">
      <c r="B98" s="189"/>
    </row>
    <row r="99" spans="2:2" ht="45" x14ac:dyDescent="0.25">
      <c r="B99" s="190" t="s">
        <v>345</v>
      </c>
    </row>
    <row r="100" spans="2:2" x14ac:dyDescent="0.25">
      <c r="B100" s="191" t="s">
        <v>346</v>
      </c>
    </row>
    <row r="101" spans="2:2" x14ac:dyDescent="0.25">
      <c r="B101" s="190"/>
    </row>
    <row r="102" spans="2:2" ht="30" x14ac:dyDescent="0.25">
      <c r="B102" s="190" t="s">
        <v>347</v>
      </c>
    </row>
    <row r="103" spans="2:2" ht="30" x14ac:dyDescent="0.25">
      <c r="B103" s="191" t="s">
        <v>348</v>
      </c>
    </row>
    <row r="104" spans="2:2" x14ac:dyDescent="0.25">
      <c r="B104" s="190"/>
    </row>
    <row r="105" spans="2:2" ht="45" x14ac:dyDescent="0.25">
      <c r="B105" s="190" t="s">
        <v>349</v>
      </c>
    </row>
    <row r="106" spans="2:2" x14ac:dyDescent="0.25">
      <c r="B106" s="190"/>
    </row>
    <row r="107" spans="2:2" ht="30" x14ac:dyDescent="0.25">
      <c r="B107" s="190" t="s">
        <v>350</v>
      </c>
    </row>
    <row r="108" spans="2:2" x14ac:dyDescent="0.25">
      <c r="B108" s="190"/>
    </row>
    <row r="109" spans="2:2" ht="45" x14ac:dyDescent="0.25">
      <c r="B109" s="190" t="s">
        <v>351</v>
      </c>
    </row>
    <row r="110" spans="2:2" x14ac:dyDescent="0.25">
      <c r="B110" s="191" t="s">
        <v>352</v>
      </c>
    </row>
    <row r="111" spans="2:2" x14ac:dyDescent="0.25">
      <c r="B111" s="190"/>
    </row>
    <row r="112" spans="2:2" ht="30" x14ac:dyDescent="0.25">
      <c r="B112" s="190" t="s">
        <v>353</v>
      </c>
    </row>
    <row r="113" spans="2:2" x14ac:dyDescent="0.25">
      <c r="B113" s="190"/>
    </row>
    <row r="114" spans="2:2" ht="30" x14ac:dyDescent="0.25">
      <c r="B114" s="190" t="s">
        <v>354</v>
      </c>
    </row>
    <row r="115" spans="2:2" ht="30" x14ac:dyDescent="0.25">
      <c r="B115" s="191" t="s">
        <v>355</v>
      </c>
    </row>
    <row r="116" spans="2:2" x14ac:dyDescent="0.25">
      <c r="B116" s="190"/>
    </row>
    <row r="117" spans="2:2" ht="30" x14ac:dyDescent="0.25">
      <c r="B117" s="190" t="s">
        <v>356</v>
      </c>
    </row>
    <row r="118" spans="2:2" x14ac:dyDescent="0.25">
      <c r="B118" s="191" t="s">
        <v>357</v>
      </c>
    </row>
    <row r="119" spans="2:2" x14ac:dyDescent="0.25">
      <c r="B119" s="191"/>
    </row>
    <row r="120" spans="2:2" ht="45" x14ac:dyDescent="0.25">
      <c r="B120" s="190" t="s">
        <v>358</v>
      </c>
    </row>
    <row r="121" spans="2:2" x14ac:dyDescent="0.25">
      <c r="B121" s="191" t="s">
        <v>359</v>
      </c>
    </row>
    <row r="122" spans="2:2" x14ac:dyDescent="0.25">
      <c r="B122" s="190"/>
    </row>
    <row r="123" spans="2:2" ht="30" x14ac:dyDescent="0.25">
      <c r="B123" s="190" t="s">
        <v>360</v>
      </c>
    </row>
    <row r="124" spans="2:2" x14ac:dyDescent="0.25">
      <c r="B124" s="192" t="s">
        <v>361</v>
      </c>
    </row>
  </sheetData>
  <hyperlinks>
    <hyperlink ref="B121" r:id="rId1"/>
    <hyperlink ref="B100" r:id="rId2"/>
    <hyperlink ref="B103" r:id="rId3"/>
    <hyperlink ref="B110" r:id="rId4"/>
    <hyperlink ref="B124" r:id="rId5"/>
    <hyperlink ref="B118" r:id="rId6"/>
    <hyperlink ref="B115" r:id="rId7"/>
  </hyperlinks>
  <pageMargins left="0.7" right="0.7" top="0.75" bottom="0.75" header="0.3" footer="0.3"/>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6"/>
  <sheetViews>
    <sheetView tabSelected="1" zoomScale="90" zoomScaleNormal="90" workbookViewId="0">
      <selection activeCell="I33" sqref="I33"/>
    </sheetView>
  </sheetViews>
  <sheetFormatPr defaultColWidth="9.140625" defaultRowHeight="15" x14ac:dyDescent="0.25"/>
  <cols>
    <col min="1" max="2" width="9.140625" style="13"/>
    <col min="3" max="3" width="15.28515625" style="13" customWidth="1"/>
    <col min="4" max="4" width="13.28515625" style="13" customWidth="1"/>
    <col min="5" max="6" width="9.140625" style="13"/>
    <col min="7" max="7" width="13" style="13" customWidth="1"/>
    <col min="8" max="8" width="16.7109375" style="13" customWidth="1"/>
    <col min="9" max="9" width="9.140625" style="13"/>
    <col min="10" max="10" width="9.85546875" style="13" customWidth="1"/>
    <col min="11" max="12" width="9.140625" style="13"/>
    <col min="13" max="13" width="31.28515625" style="13" bestFit="1" customWidth="1"/>
    <col min="14" max="14" width="16.85546875" style="14" bestFit="1" customWidth="1"/>
    <col min="15" max="16" width="14.85546875" style="14" bestFit="1" customWidth="1"/>
    <col min="17" max="17" width="7.42578125" style="14" bestFit="1" customWidth="1"/>
    <col min="18" max="16384" width="9.140625" style="13"/>
  </cols>
  <sheetData>
    <row r="1" spans="2:17" s="62" customFormat="1" ht="39.4" customHeight="1" x14ac:dyDescent="0.25">
      <c r="B1" s="169" t="s">
        <v>248</v>
      </c>
      <c r="G1" s="169"/>
      <c r="N1" s="63"/>
      <c r="O1" s="63"/>
      <c r="P1" s="63"/>
      <c r="Q1" s="63"/>
    </row>
    <row r="2" spans="2:17" s="16" customFormat="1" ht="14.45" customHeight="1" x14ac:dyDescent="0.3">
      <c r="B2" s="199" t="s">
        <v>389</v>
      </c>
      <c r="C2" s="200"/>
    </row>
    <row r="3" spans="2:17" s="16" customFormat="1" ht="14.45" customHeight="1" x14ac:dyDescent="0.3">
      <c r="B3" s="200"/>
      <c r="C3" s="199" t="s">
        <v>365</v>
      </c>
    </row>
    <row r="4" spans="2:17" s="16" customFormat="1" ht="14.45" customHeight="1" x14ac:dyDescent="0.3">
      <c r="B4" s="200"/>
      <c r="C4" s="199" t="s">
        <v>367</v>
      </c>
    </row>
    <row r="5" spans="2:17" s="16" customFormat="1" ht="14.45" customHeight="1" x14ac:dyDescent="0.3">
      <c r="B5" s="200"/>
      <c r="C5" s="199" t="s">
        <v>366</v>
      </c>
    </row>
    <row r="6" spans="2:17" s="16" customFormat="1" ht="14.45" customHeight="1" x14ac:dyDescent="0.3">
      <c r="C6" s="199" t="s">
        <v>390</v>
      </c>
    </row>
    <row r="7" spans="2:17" s="16" customFormat="1" ht="14.45" customHeight="1" x14ac:dyDescent="0.3">
      <c r="B7" s="199" t="s">
        <v>368</v>
      </c>
      <c r="C7" s="199"/>
    </row>
    <row r="8" spans="2:17" s="16" customFormat="1" ht="14.45" customHeight="1" x14ac:dyDescent="0.3">
      <c r="B8" s="199" t="s">
        <v>369</v>
      </c>
      <c r="C8" s="199"/>
    </row>
    <row r="9" spans="2:17" s="16" customFormat="1" ht="14.45" customHeight="1" x14ac:dyDescent="0.3">
      <c r="B9" s="199" t="s">
        <v>370</v>
      </c>
      <c r="C9" s="199"/>
    </row>
    <row r="10" spans="2:17" s="16" customFormat="1" ht="14.45" customHeight="1" x14ac:dyDescent="0.3"/>
    <row r="11" spans="2:17" ht="18" customHeight="1" thickBot="1" x14ac:dyDescent="0.35">
      <c r="B11" s="16" t="s">
        <v>118</v>
      </c>
      <c r="D11" s="55"/>
      <c r="E11" s="55"/>
      <c r="F11" s="55"/>
      <c r="G11" s="55"/>
      <c r="H11" s="55"/>
      <c r="I11" s="55"/>
      <c r="J11" s="55"/>
      <c r="K11" s="55"/>
    </row>
    <row r="12" spans="2:17" ht="13.9" customHeight="1" x14ac:dyDescent="0.25">
      <c r="B12" s="56" t="s">
        <v>130</v>
      </c>
      <c r="D12" s="17"/>
      <c r="E12" s="17"/>
      <c r="F12" s="227" t="s">
        <v>149</v>
      </c>
      <c r="G12" s="228"/>
      <c r="H12" s="228"/>
      <c r="I12" s="228"/>
      <c r="J12" s="228"/>
      <c r="K12" s="229"/>
    </row>
    <row r="13" spans="2:17" ht="18" customHeight="1" x14ac:dyDescent="0.25">
      <c r="B13" s="19" t="s">
        <v>119</v>
      </c>
      <c r="D13" s="17"/>
      <c r="E13" s="55"/>
      <c r="F13" s="224" t="s">
        <v>432</v>
      </c>
      <c r="G13" s="230"/>
      <c r="H13" s="230"/>
      <c r="I13" s="230"/>
      <c r="J13" s="230"/>
      <c r="K13" s="231"/>
    </row>
    <row r="14" spans="2:17" ht="13.15" customHeight="1" x14ac:dyDescent="0.25">
      <c r="B14" s="19" t="s">
        <v>120</v>
      </c>
      <c r="D14" s="17"/>
      <c r="E14" s="17"/>
      <c r="F14" s="224" t="s">
        <v>433</v>
      </c>
      <c r="G14" s="225"/>
      <c r="H14" s="225"/>
      <c r="I14" s="225"/>
      <c r="J14" s="225"/>
      <c r="K14" s="226"/>
    </row>
    <row r="15" spans="2:17" x14ac:dyDescent="0.25">
      <c r="B15" s="19" t="s">
        <v>121</v>
      </c>
      <c r="D15" s="17"/>
      <c r="E15" s="17"/>
      <c r="F15" s="224" t="s">
        <v>434</v>
      </c>
      <c r="G15" s="225"/>
      <c r="H15" s="225"/>
      <c r="I15" s="225"/>
      <c r="J15" s="225"/>
      <c r="K15" s="226"/>
    </row>
    <row r="16" spans="2:17" x14ac:dyDescent="0.25">
      <c r="B16" s="19" t="s">
        <v>124</v>
      </c>
      <c r="D16" s="17"/>
      <c r="E16" s="17"/>
      <c r="F16" s="224" t="s">
        <v>126</v>
      </c>
      <c r="G16" s="225"/>
      <c r="H16" s="225"/>
      <c r="I16" s="225"/>
      <c r="J16" s="225"/>
      <c r="K16" s="226"/>
    </row>
    <row r="17" spans="2:17" x14ac:dyDescent="0.25">
      <c r="B17" s="19" t="s">
        <v>122</v>
      </c>
      <c r="D17" s="17"/>
      <c r="E17" s="17"/>
      <c r="F17" s="224" t="s">
        <v>435</v>
      </c>
      <c r="G17" s="225"/>
      <c r="H17" s="225"/>
      <c r="I17" s="225"/>
      <c r="J17" s="225"/>
      <c r="K17" s="226"/>
    </row>
    <row r="18" spans="2:17" ht="15.75" thickBot="1" x14ac:dyDescent="0.3">
      <c r="B18" s="19" t="s">
        <v>123</v>
      </c>
      <c r="D18" s="17"/>
      <c r="E18" s="17"/>
      <c r="F18" s="232" t="s">
        <v>436</v>
      </c>
      <c r="G18" s="233"/>
      <c r="H18" s="233"/>
      <c r="I18" s="233"/>
      <c r="J18" s="233"/>
      <c r="K18" s="234"/>
    </row>
    <row r="19" spans="2:17" ht="15.75" thickBot="1" x14ac:dyDescent="0.3"/>
    <row r="20" spans="2:17" ht="19.5" thickBot="1" x14ac:dyDescent="0.35">
      <c r="B20" s="16" t="s">
        <v>235</v>
      </c>
      <c r="F20" s="221" t="s">
        <v>266</v>
      </c>
      <c r="G20" s="222"/>
      <c r="H20" s="222"/>
      <c r="I20" s="222"/>
      <c r="J20" s="222"/>
      <c r="K20" s="223"/>
    </row>
    <row r="21" spans="2:17" x14ac:dyDescent="0.25">
      <c r="B21" s="12"/>
      <c r="F21" s="58"/>
      <c r="G21" s="58"/>
      <c r="H21" s="58"/>
      <c r="I21" s="58"/>
    </row>
    <row r="22" spans="2:17" ht="18.75" x14ac:dyDescent="0.3">
      <c r="B22" s="16" t="s">
        <v>377</v>
      </c>
      <c r="N22" s="63" t="s">
        <v>380</v>
      </c>
    </row>
    <row r="23" spans="2:17" s="62" customFormat="1" x14ac:dyDescent="0.25">
      <c r="N23" s="63" t="s">
        <v>381</v>
      </c>
      <c r="O23" s="63"/>
      <c r="P23" s="63"/>
      <c r="Q23" s="63"/>
    </row>
    <row r="24" spans="2:17" s="62" customFormat="1" ht="15.75" thickBot="1" x14ac:dyDescent="0.3">
      <c r="N24" s="63"/>
      <c r="O24" s="63"/>
      <c r="P24" s="63"/>
      <c r="Q24" s="63"/>
    </row>
    <row r="25" spans="2:17" ht="15.75" thickBot="1" x14ac:dyDescent="0.3">
      <c r="B25" s="13" t="s">
        <v>378</v>
      </c>
      <c r="H25" s="70" t="s">
        <v>16</v>
      </c>
      <c r="J25" s="62" t="s">
        <v>371</v>
      </c>
      <c r="K25" s="62"/>
      <c r="L25" s="62"/>
      <c r="M25" s="62"/>
    </row>
    <row r="26" spans="2:17" s="62" customFormat="1" ht="15.75" thickBot="1" x14ac:dyDescent="0.3">
      <c r="B26" s="62" t="str">
        <f>IF(H25="No","In the past did you incorporate nutrient applications?","Does the nutrient management plan include incorporation?")</f>
        <v>Does the nutrient management plan include incorporation?</v>
      </c>
      <c r="H26" s="71" t="s">
        <v>16</v>
      </c>
      <c r="J26" s="62" t="s">
        <v>425</v>
      </c>
      <c r="N26" s="63"/>
      <c r="O26" s="63"/>
      <c r="P26" s="63"/>
      <c r="Q26" s="63"/>
    </row>
    <row r="27" spans="2:17" s="62" customFormat="1" ht="15.75" thickBot="1" x14ac:dyDescent="0.3">
      <c r="B27" s="62" t="str">
        <f>IF(H26="Yes","Is the incorporation method injection or banding during application?","Not Applicable")</f>
        <v>Is the incorporation method injection or banding during application?</v>
      </c>
      <c r="H27" s="71" t="s">
        <v>19</v>
      </c>
      <c r="J27" s="62" t="s">
        <v>426</v>
      </c>
      <c r="N27" s="63"/>
      <c r="O27" s="63"/>
      <c r="P27" s="63"/>
      <c r="Q27" s="63"/>
    </row>
    <row r="28" spans="2:17" s="62" customFormat="1" ht="15.75" thickBot="1" x14ac:dyDescent="0.3">
      <c r="B28" s="62" t="str">
        <f>IF(H26="No","Not Applicable",IF(H27="Yes","Not Applicable","Is the incorporation method completed within 7-days after surface application?"))</f>
        <v>Is the incorporation method completed within 7-days after surface application?</v>
      </c>
      <c r="H28" s="71" t="s">
        <v>16</v>
      </c>
      <c r="J28" s="62" t="s">
        <v>427</v>
      </c>
      <c r="N28" s="63"/>
      <c r="O28" s="63"/>
      <c r="P28" s="63"/>
      <c r="Q28" s="63"/>
    </row>
    <row r="29" spans="2:17" ht="15.75" thickBot="1" x14ac:dyDescent="0.3">
      <c r="H29" s="62"/>
      <c r="J29" s="62"/>
      <c r="K29" s="62" t="s">
        <v>374</v>
      </c>
      <c r="L29" s="62"/>
      <c r="M29" s="62"/>
    </row>
    <row r="30" spans="2:17" ht="15.75" thickBot="1" x14ac:dyDescent="0.3">
      <c r="B30" s="13" t="s">
        <v>134</v>
      </c>
      <c r="H30" s="70"/>
      <c r="I30" s="12" t="s">
        <v>103</v>
      </c>
      <c r="J30" s="62"/>
      <c r="K30" s="62" t="s">
        <v>375</v>
      </c>
      <c r="L30" s="62"/>
      <c r="M30" s="62"/>
    </row>
    <row r="31" spans="2:17" s="62" customFormat="1" ht="15.75" thickBot="1" x14ac:dyDescent="0.3">
      <c r="B31" s="13" t="s">
        <v>135</v>
      </c>
      <c r="H31" s="71" t="s">
        <v>137</v>
      </c>
      <c r="I31" s="61"/>
      <c r="K31" s="62" t="s">
        <v>376</v>
      </c>
      <c r="N31" s="63"/>
      <c r="O31" s="63"/>
      <c r="P31" s="63"/>
      <c r="Q31" s="63"/>
    </row>
    <row r="32" spans="2:17" x14ac:dyDescent="0.25">
      <c r="L32" s="62"/>
    </row>
    <row r="33" spans="2:17" s="62" customFormat="1" ht="18.75" x14ac:dyDescent="0.3">
      <c r="B33" s="16" t="s">
        <v>386</v>
      </c>
      <c r="N33" s="63"/>
      <c r="O33" s="63"/>
      <c r="P33" s="63"/>
      <c r="Q33" s="63"/>
    </row>
    <row r="34" spans="2:17" s="62" customFormat="1" ht="15" customHeight="1" thickBot="1" x14ac:dyDescent="0.3">
      <c r="C34" s="62" t="s">
        <v>398</v>
      </c>
      <c r="J34" s="237" t="s">
        <v>396</v>
      </c>
      <c r="K34" s="237"/>
      <c r="L34" s="237"/>
      <c r="N34" s="63"/>
      <c r="O34" s="63"/>
      <c r="P34" s="63"/>
      <c r="Q34" s="63"/>
    </row>
    <row r="35" spans="2:17" s="62" customFormat="1" ht="15.75" thickBot="1" x14ac:dyDescent="0.3">
      <c r="B35" s="62" t="s">
        <v>431</v>
      </c>
      <c r="H35" s="71">
        <v>2</v>
      </c>
      <c r="J35" s="237"/>
      <c r="K35" s="237"/>
      <c r="L35" s="237"/>
      <c r="N35" s="63"/>
      <c r="O35" s="63"/>
      <c r="P35" s="63"/>
      <c r="Q35" s="63"/>
    </row>
    <row r="36" spans="2:17" s="62" customFormat="1" ht="15.75" thickBot="1" x14ac:dyDescent="0.3">
      <c r="C36" s="62" t="s">
        <v>388</v>
      </c>
      <c r="H36" s="71" t="s">
        <v>428</v>
      </c>
      <c r="K36" s="202">
        <f>VLOOKUP(H36,'4. Rainfall Data'!$B$112:$D$118, 2,FALSE)</f>
        <v>40</v>
      </c>
      <c r="L36" s="62" t="str">
        <f>IF(K36="--","","ppm")</f>
        <v>ppm</v>
      </c>
      <c r="N36" s="63"/>
      <c r="O36" s="63"/>
      <c r="P36" s="63"/>
      <c r="Q36" s="63"/>
    </row>
    <row r="37" spans="2:17" s="62" customFormat="1" ht="15.75" thickBot="1" x14ac:dyDescent="0.3">
      <c r="C37" s="62" t="s">
        <v>387</v>
      </c>
      <c r="H37" s="71" t="s">
        <v>397</v>
      </c>
      <c r="K37" s="202">
        <f>VLOOKUP(H37,'4. Rainfall Data'!$B$112:$D$118, 2,FALSE)</f>
        <v>40</v>
      </c>
      <c r="L37" s="62" t="str">
        <f t="shared" ref="L37:L43" si="0">IF(K37="--","","ppm")</f>
        <v>ppm</v>
      </c>
      <c r="N37" s="63"/>
      <c r="O37" s="63"/>
      <c r="P37" s="63"/>
      <c r="Q37" s="63"/>
    </row>
    <row r="38" spans="2:17" s="62" customFormat="1" ht="15.75" thickBot="1" x14ac:dyDescent="0.3">
      <c r="C38" s="62" t="str">
        <f>IF(H$35&gt;2,"What is the crop in the third year?","Not Applicable")</f>
        <v>Not Applicable</v>
      </c>
      <c r="H38" s="71" t="s">
        <v>382</v>
      </c>
      <c r="K38" s="202">
        <f>VLOOKUP(H38,'4. Rainfall Data'!$B$112:$D$118, 2,FALSE)</f>
        <v>40</v>
      </c>
      <c r="L38" s="62" t="str">
        <f t="shared" si="0"/>
        <v>ppm</v>
      </c>
      <c r="N38" s="63"/>
      <c r="O38" s="63"/>
      <c r="P38" s="63"/>
      <c r="Q38" s="63"/>
    </row>
    <row r="39" spans="2:17" s="62" customFormat="1" ht="15.75" thickBot="1" x14ac:dyDescent="0.3">
      <c r="C39" s="62" t="str">
        <f>IF(H$35&gt;3,"What is the crop in the fourth year?","Not Applicable")</f>
        <v>Not Applicable</v>
      </c>
      <c r="H39" s="71" t="s">
        <v>383</v>
      </c>
      <c r="K39" s="202">
        <f>VLOOKUP(H39,'4. Rainfall Data'!$B$112:$D$118, 2,FALSE)</f>
        <v>50</v>
      </c>
      <c r="L39" s="62" t="str">
        <f t="shared" si="0"/>
        <v>ppm</v>
      </c>
      <c r="N39" s="63"/>
      <c r="O39" s="63"/>
      <c r="P39" s="63"/>
      <c r="Q39" s="63"/>
    </row>
    <row r="40" spans="2:17" s="62" customFormat="1" ht="15.75" thickBot="1" x14ac:dyDescent="0.3">
      <c r="C40" s="62" t="str">
        <f>IF(H$35&gt;4,"What is the crop in the fifth year?","Not Applicable")</f>
        <v>Not Applicable</v>
      </c>
      <c r="H40" s="71" t="s">
        <v>393</v>
      </c>
      <c r="K40" s="202">
        <f>VLOOKUP(H40,'4. Rainfall Data'!$B$112:$D$118, 2,FALSE)</f>
        <v>50</v>
      </c>
      <c r="L40" s="62" t="str">
        <f t="shared" si="0"/>
        <v>ppm</v>
      </c>
      <c r="N40" s="63"/>
      <c r="O40" s="63"/>
      <c r="P40" s="63"/>
      <c r="Q40" s="63"/>
    </row>
    <row r="41" spans="2:17" s="62" customFormat="1" ht="15.75" thickBot="1" x14ac:dyDescent="0.3">
      <c r="C41" s="62" t="str">
        <f>IF(H$35&gt;5,"What is the crop in the sixth year?","Not Applicable")</f>
        <v>Not Applicable</v>
      </c>
      <c r="H41" s="71" t="s">
        <v>384</v>
      </c>
      <c r="K41" s="202" t="str">
        <f>VLOOKUP(H41,'4. Rainfall Data'!$B$112:$D$118, 2,FALSE)</f>
        <v>--</v>
      </c>
      <c r="L41" s="62" t="str">
        <f t="shared" si="0"/>
        <v/>
      </c>
      <c r="N41" s="63"/>
      <c r="O41" s="63"/>
      <c r="P41" s="63"/>
      <c r="Q41" s="63"/>
    </row>
    <row r="42" spans="2:17" s="62" customFormat="1" ht="15.75" thickBot="1" x14ac:dyDescent="0.3">
      <c r="C42" s="62" t="str">
        <f>IF(H$35&gt;6,"What is the crop in the seventh year?","Not Applicable")</f>
        <v>Not Applicable</v>
      </c>
      <c r="H42" s="71" t="s">
        <v>385</v>
      </c>
      <c r="K42" s="202" t="str">
        <f>VLOOKUP(H42,'4. Rainfall Data'!$B$112:$D$118, 2,FALSE)</f>
        <v>--</v>
      </c>
      <c r="L42" s="62" t="str">
        <f t="shared" si="0"/>
        <v/>
      </c>
      <c r="N42" s="63"/>
      <c r="O42" s="63"/>
      <c r="P42" s="63"/>
      <c r="Q42" s="63"/>
    </row>
    <row r="43" spans="2:17" s="62" customFormat="1" ht="15.75" thickBot="1" x14ac:dyDescent="0.3">
      <c r="C43" s="62" t="str">
        <f>IF(H$35&gt;7,"What is the crop in the eigth year?","Not Applicable")</f>
        <v>Not Applicable</v>
      </c>
      <c r="H43" s="71" t="s">
        <v>385</v>
      </c>
      <c r="K43" s="202" t="str">
        <f>VLOOKUP(H43,'4. Rainfall Data'!$B$112:$D$118, 2,FALSE)</f>
        <v>--</v>
      </c>
      <c r="L43" s="62" t="str">
        <f t="shared" si="0"/>
        <v/>
      </c>
      <c r="N43" s="63"/>
      <c r="O43" s="63"/>
      <c r="P43" s="63"/>
      <c r="Q43" s="63"/>
    </row>
    <row r="44" spans="2:17" s="62" customFormat="1" x14ac:dyDescent="0.25">
      <c r="J44" s="202" t="s">
        <v>401</v>
      </c>
      <c r="K44" s="202">
        <f>MAX(K36:K43)</f>
        <v>50</v>
      </c>
      <c r="L44" s="62" t="str">
        <f>IF(K44="--","","ppm")</f>
        <v>ppm</v>
      </c>
      <c r="N44" s="63"/>
      <c r="O44" s="63"/>
      <c r="P44" s="63"/>
      <c r="Q44" s="63"/>
    </row>
    <row r="45" spans="2:17" s="62" customFormat="1" x14ac:dyDescent="0.25">
      <c r="K45" s="202"/>
      <c r="N45" s="63"/>
      <c r="O45" s="63"/>
      <c r="P45" s="63"/>
      <c r="Q45" s="63"/>
    </row>
    <row r="46" spans="2:17" s="62" customFormat="1" ht="15.75" thickBot="1" x14ac:dyDescent="0.3">
      <c r="N46" s="63"/>
      <c r="O46" s="63"/>
      <c r="P46" s="63"/>
      <c r="Q46" s="63"/>
    </row>
    <row r="47" spans="2:17" s="62" customFormat="1" ht="15.75" thickBot="1" x14ac:dyDescent="0.3">
      <c r="C47" s="62" t="s">
        <v>416</v>
      </c>
      <c r="H47" s="71">
        <v>4</v>
      </c>
      <c r="N47" s="63"/>
      <c r="O47" s="63"/>
      <c r="P47" s="63"/>
      <c r="Q47" s="63"/>
    </row>
    <row r="48" spans="2:17" s="62" customFormat="1" ht="15.75" thickBot="1" x14ac:dyDescent="0.3">
      <c r="C48" s="62" t="s">
        <v>400</v>
      </c>
      <c r="H48" s="71" t="s">
        <v>19</v>
      </c>
      <c r="I48" s="203">
        <f>IF(H48="No",1,IF((H30-(2*H47))&gt;K44,0,1))</f>
        <v>1</v>
      </c>
      <c r="J48" s="210" t="str">
        <f>IF(I48=1,"","Confirm if application is consistent with approved nutrient management plan.")</f>
        <v/>
      </c>
      <c r="K48" s="210"/>
      <c r="L48" s="210"/>
      <c r="N48" s="63"/>
      <c r="O48" s="63"/>
      <c r="P48" s="63"/>
      <c r="Q48" s="63"/>
    </row>
    <row r="49" spans="2:17" s="62" customFormat="1" ht="15.75" thickBot="1" x14ac:dyDescent="0.3">
      <c r="C49" s="237" t="str">
        <f>IF(I48=0,"Are planned applications in accordance with the approved nutrient management plan?","")</f>
        <v/>
      </c>
      <c r="D49" s="237"/>
      <c r="E49" s="237"/>
      <c r="F49" s="237"/>
      <c r="J49" s="210"/>
      <c r="K49" s="210"/>
      <c r="L49" s="210"/>
      <c r="N49" s="63"/>
      <c r="O49" s="63"/>
      <c r="P49" s="63"/>
      <c r="Q49" s="63"/>
    </row>
    <row r="50" spans="2:17" s="62" customFormat="1" ht="15.75" thickBot="1" x14ac:dyDescent="0.3">
      <c r="C50" s="237"/>
      <c r="D50" s="237"/>
      <c r="E50" s="237"/>
      <c r="F50" s="237"/>
      <c r="H50" s="71"/>
      <c r="J50" s="210"/>
      <c r="K50" s="210"/>
      <c r="L50" s="210"/>
      <c r="N50" s="63"/>
      <c r="O50" s="63"/>
      <c r="P50" s="63"/>
      <c r="Q50" s="63"/>
    </row>
    <row r="51" spans="2:17" s="62" customFormat="1" x14ac:dyDescent="0.25">
      <c r="N51" s="63"/>
      <c r="O51" s="63"/>
      <c r="P51" s="63"/>
      <c r="Q51" s="63"/>
    </row>
    <row r="52" spans="2:17" s="62" customFormat="1" ht="16.149999999999999" customHeight="1" x14ac:dyDescent="0.25">
      <c r="B52" s="209" t="s">
        <v>402</v>
      </c>
      <c r="C52" s="209"/>
      <c r="D52" s="209"/>
      <c r="E52" s="209"/>
      <c r="F52" s="209"/>
      <c r="G52" s="209"/>
      <c r="H52" s="209"/>
      <c r="I52" s="209"/>
      <c r="J52" s="209"/>
      <c r="K52" s="209"/>
      <c r="L52" s="209"/>
      <c r="N52" s="63"/>
      <c r="O52" s="63"/>
      <c r="P52" s="63"/>
      <c r="Q52" s="63"/>
    </row>
    <row r="53" spans="2:17" s="62" customFormat="1" x14ac:dyDescent="0.25">
      <c r="B53" s="209"/>
      <c r="C53" s="209"/>
      <c r="D53" s="209"/>
      <c r="E53" s="209"/>
      <c r="F53" s="209"/>
      <c r="G53" s="209"/>
      <c r="H53" s="209"/>
      <c r="I53" s="209"/>
      <c r="J53" s="209"/>
      <c r="K53" s="209"/>
      <c r="L53" s="209"/>
      <c r="N53" s="63"/>
      <c r="O53" s="63"/>
      <c r="P53" s="63"/>
      <c r="Q53" s="63"/>
    </row>
    <row r="54" spans="2:17" s="62" customFormat="1" x14ac:dyDescent="0.25">
      <c r="B54" s="209"/>
      <c r="C54" s="209"/>
      <c r="D54" s="209"/>
      <c r="E54" s="209"/>
      <c r="F54" s="209"/>
      <c r="G54" s="209"/>
      <c r="H54" s="209"/>
      <c r="I54" s="209"/>
      <c r="J54" s="209"/>
      <c r="K54" s="209"/>
      <c r="L54" s="209"/>
      <c r="N54" s="63"/>
      <c r="O54" s="63"/>
      <c r="P54" s="63"/>
      <c r="Q54" s="63"/>
    </row>
    <row r="55" spans="2:17" s="62" customFormat="1" ht="14.45" customHeight="1" x14ac:dyDescent="0.25">
      <c r="C55" s="209" t="s">
        <v>399</v>
      </c>
      <c r="D55" s="209"/>
      <c r="E55" s="209"/>
      <c r="F55" s="209"/>
      <c r="G55" s="209"/>
      <c r="H55" s="209"/>
      <c r="I55" s="209"/>
      <c r="J55" s="209"/>
      <c r="K55" s="187"/>
      <c r="L55" s="187"/>
      <c r="N55" s="63"/>
      <c r="O55" s="63"/>
      <c r="P55" s="63"/>
      <c r="Q55" s="63"/>
    </row>
    <row r="56" spans="2:17" s="62" customFormat="1" x14ac:dyDescent="0.25">
      <c r="C56" s="209"/>
      <c r="D56" s="209"/>
      <c r="E56" s="209"/>
      <c r="F56" s="209"/>
      <c r="G56" s="209"/>
      <c r="H56" s="209"/>
      <c r="I56" s="209"/>
      <c r="J56" s="209"/>
      <c r="K56" s="187"/>
      <c r="L56" s="187"/>
      <c r="N56" s="63"/>
      <c r="O56" s="63"/>
      <c r="P56" s="63"/>
      <c r="Q56" s="63"/>
    </row>
    <row r="57" spans="2:17" s="62" customFormat="1" x14ac:dyDescent="0.25">
      <c r="C57" s="187"/>
      <c r="D57" s="187"/>
      <c r="E57" s="187"/>
      <c r="F57" s="187"/>
      <c r="G57" s="187"/>
      <c r="H57" s="187"/>
      <c r="I57" s="187"/>
      <c r="J57" s="187"/>
      <c r="K57" s="187"/>
      <c r="L57" s="187"/>
      <c r="N57" s="63"/>
      <c r="O57" s="63"/>
      <c r="P57" s="63"/>
      <c r="Q57" s="63"/>
    </row>
    <row r="58" spans="2:17" ht="19.5" thickBot="1" x14ac:dyDescent="0.35">
      <c r="B58" s="16" t="s">
        <v>145</v>
      </c>
      <c r="D58" s="17"/>
      <c r="E58" s="17"/>
      <c r="F58" s="17"/>
      <c r="G58" s="17"/>
      <c r="H58" s="17"/>
      <c r="I58" s="17"/>
    </row>
    <row r="59" spans="2:17" x14ac:dyDescent="0.25">
      <c r="B59" s="19" t="s">
        <v>32</v>
      </c>
      <c r="D59" s="212"/>
      <c r="E59" s="213"/>
      <c r="F59" s="213"/>
      <c r="G59" s="213"/>
      <c r="H59" s="213"/>
      <c r="I59" s="213"/>
      <c r="J59" s="213"/>
      <c r="K59" s="213"/>
      <c r="L59" s="214"/>
    </row>
    <row r="60" spans="2:17" s="62" customFormat="1" ht="15.75" thickBot="1" x14ac:dyDescent="0.3">
      <c r="B60" s="19"/>
      <c r="D60" s="215"/>
      <c r="E60" s="216"/>
      <c r="F60" s="216"/>
      <c r="G60" s="216"/>
      <c r="H60" s="216"/>
      <c r="I60" s="216"/>
      <c r="J60" s="216"/>
      <c r="K60" s="216"/>
      <c r="L60" s="217"/>
      <c r="N60" s="63"/>
      <c r="O60" s="63"/>
      <c r="P60" s="63"/>
      <c r="Q60" s="63"/>
    </row>
    <row r="61" spans="2:17" s="59" customFormat="1" ht="18" customHeight="1" x14ac:dyDescent="0.25">
      <c r="B61" s="209" t="s">
        <v>240</v>
      </c>
      <c r="C61" s="209"/>
      <c r="D61" s="209"/>
      <c r="E61" s="209"/>
      <c r="F61" s="209"/>
      <c r="G61" s="209"/>
      <c r="H61" s="209"/>
      <c r="I61" s="209"/>
      <c r="J61" s="209"/>
      <c r="K61" s="209"/>
      <c r="L61" s="209"/>
      <c r="M61" s="209"/>
      <c r="N61" s="60"/>
      <c r="O61" s="60"/>
      <c r="P61" s="60"/>
      <c r="Q61" s="60"/>
    </row>
    <row r="62" spans="2:17" s="59" customFormat="1" ht="18" customHeight="1" x14ac:dyDescent="0.25">
      <c r="B62" s="236" t="s">
        <v>403</v>
      </c>
      <c r="C62" s="236"/>
      <c r="D62" s="236"/>
      <c r="E62" s="236"/>
      <c r="F62" s="236"/>
      <c r="G62" s="236"/>
      <c r="H62" s="236"/>
      <c r="I62" s="236"/>
      <c r="J62" s="236"/>
      <c r="K62" s="236"/>
      <c r="L62" s="236"/>
      <c r="M62" s="236"/>
      <c r="N62" s="60"/>
      <c r="O62" s="60"/>
      <c r="P62" s="60"/>
      <c r="Q62" s="60"/>
    </row>
    <row r="63" spans="2:17" s="59" customFormat="1" ht="18" customHeight="1" thickBot="1" x14ac:dyDescent="0.3">
      <c r="B63" s="158"/>
      <c r="C63" s="158"/>
      <c r="D63" s="158"/>
      <c r="E63" s="158"/>
      <c r="F63" s="158"/>
      <c r="G63" s="158"/>
      <c r="H63" s="158"/>
      <c r="I63" s="158"/>
      <c r="J63" s="158"/>
      <c r="K63" s="158"/>
      <c r="L63" s="158"/>
      <c r="M63" s="158"/>
      <c r="N63" s="60"/>
      <c r="O63" s="60"/>
      <c r="P63" s="60"/>
      <c r="Q63" s="60"/>
    </row>
    <row r="64" spans="2:17" ht="15.75" thickBot="1" x14ac:dyDescent="0.3">
      <c r="B64" s="19" t="s">
        <v>391</v>
      </c>
      <c r="F64" s="17"/>
      <c r="H64" s="71" t="s">
        <v>16</v>
      </c>
      <c r="I64" s="17"/>
    </row>
    <row r="65" spans="2:17" s="62" customFormat="1" ht="15.75" thickBot="1" x14ac:dyDescent="0.3">
      <c r="B65" s="62" t="str">
        <f>IF(H64="Yes","     Is the method injection or banding at time of application?","")</f>
        <v xml:space="preserve">     Is the method injection or banding at time of application?</v>
      </c>
      <c r="F65" s="17"/>
      <c r="H65" s="71" t="s">
        <v>19</v>
      </c>
      <c r="I65" s="17"/>
      <c r="N65" s="63"/>
      <c r="O65" s="63"/>
      <c r="P65" s="63"/>
      <c r="Q65" s="63"/>
    </row>
    <row r="66" spans="2:17" s="62" customFormat="1" ht="15.75" thickBot="1" x14ac:dyDescent="0.3">
      <c r="B66" s="62" t="str">
        <f>IF(H65="Yes","",IF(H64="Yes","     Is the method surface application and incroporation within seven days?",""))</f>
        <v xml:space="preserve">     Is the method surface application and incroporation within seven days?</v>
      </c>
      <c r="F66" s="17"/>
      <c r="H66" s="71" t="s">
        <v>16</v>
      </c>
      <c r="I66" s="17"/>
      <c r="J66" s="211" t="str">
        <f>IF(H64="Yes",IF(AND(H65="No")*(H66="No"),"Confirm use of no incorporation or incorporation outside of seven days is consistent with approved nutrient management plan.",""))</f>
        <v/>
      </c>
      <c r="K66" s="211"/>
      <c r="L66" s="211"/>
      <c r="M66" s="211"/>
      <c r="N66" s="63"/>
      <c r="O66" s="63"/>
      <c r="P66" s="63"/>
      <c r="Q66" s="63"/>
    </row>
    <row r="67" spans="2:17" s="62" customFormat="1" ht="15.75" thickBot="1" x14ac:dyDescent="0.3">
      <c r="B67" s="19" t="str">
        <f>IF(AND(H65="No")*(H66="No"),"Is no incorporation within seven days consistent with approved nutrient management plan?","")</f>
        <v/>
      </c>
      <c r="F67" s="17"/>
      <c r="I67" s="71"/>
      <c r="J67" s="211"/>
      <c r="K67" s="211"/>
      <c r="L67" s="211"/>
      <c r="M67" s="211"/>
      <c r="N67" s="63"/>
      <c r="O67" s="63"/>
      <c r="P67" s="63"/>
      <c r="Q67" s="63"/>
    </row>
    <row r="68" spans="2:17" x14ac:dyDescent="0.25">
      <c r="F68" s="17"/>
      <c r="G68" s="17"/>
      <c r="H68" s="17"/>
      <c r="I68" s="17"/>
    </row>
    <row r="69" spans="2:17" x14ac:dyDescent="0.25">
      <c r="B69" s="235" t="s">
        <v>392</v>
      </c>
      <c r="C69" s="235"/>
      <c r="D69" s="235"/>
      <c r="E69" s="235"/>
      <c r="F69" s="235"/>
      <c r="G69" s="235"/>
      <c r="H69" s="235"/>
      <c r="I69" s="235"/>
      <c r="J69" s="235"/>
      <c r="K69" s="235"/>
      <c r="L69" s="235"/>
      <c r="M69" s="235"/>
    </row>
    <row r="70" spans="2:17" s="62" customFormat="1" x14ac:dyDescent="0.25">
      <c r="B70" s="188" t="s">
        <v>404</v>
      </c>
      <c r="C70" s="188"/>
      <c r="D70" s="188"/>
      <c r="E70" s="188"/>
      <c r="F70" s="188"/>
      <c r="G70" s="188"/>
      <c r="H70" s="188"/>
      <c r="I70" s="188"/>
      <c r="J70" s="188"/>
      <c r="K70" s="188"/>
      <c r="L70" s="188"/>
      <c r="M70" s="188"/>
      <c r="N70" s="63"/>
      <c r="O70" s="63"/>
      <c r="P70" s="63"/>
      <c r="Q70" s="63"/>
    </row>
    <row r="71" spans="2:17" s="62" customFormat="1" x14ac:dyDescent="0.25">
      <c r="B71" s="188" t="s">
        <v>405</v>
      </c>
      <c r="C71" s="188"/>
      <c r="D71" s="188"/>
      <c r="E71" s="188"/>
      <c r="F71" s="188"/>
      <c r="G71" s="188"/>
      <c r="H71" s="188"/>
      <c r="I71" s="188"/>
      <c r="J71" s="188"/>
      <c r="K71" s="188"/>
      <c r="L71" s="188"/>
      <c r="M71" s="188"/>
      <c r="N71" s="63"/>
      <c r="O71" s="63"/>
      <c r="P71" s="63"/>
      <c r="Q71" s="63"/>
    </row>
    <row r="72" spans="2:17" x14ac:dyDescent="0.25">
      <c r="B72" s="13" t="s">
        <v>241</v>
      </c>
    </row>
    <row r="73" spans="2:17" x14ac:dyDescent="0.25">
      <c r="B73" s="13" t="s">
        <v>242</v>
      </c>
    </row>
    <row r="74" spans="2:17" ht="15.75" thickBot="1" x14ac:dyDescent="0.3">
      <c r="B74" s="13" t="s">
        <v>364</v>
      </c>
    </row>
    <row r="75" spans="2:17" ht="29.45" customHeight="1" thickBot="1" x14ac:dyDescent="0.3">
      <c r="C75" s="218" t="s">
        <v>253</v>
      </c>
      <c r="D75" s="219"/>
      <c r="E75" s="220"/>
    </row>
    <row r="78" spans="2:17" ht="15.75" thickBot="1" x14ac:dyDescent="0.3">
      <c r="B78" s="62" t="s">
        <v>410</v>
      </c>
      <c r="C78" s="62"/>
      <c r="D78" s="62"/>
      <c r="E78" s="62"/>
      <c r="F78" s="62"/>
      <c r="G78" s="62"/>
      <c r="H78" s="62"/>
      <c r="I78" s="62"/>
    </row>
    <row r="79" spans="2:17" ht="15.75" thickBot="1" x14ac:dyDescent="0.3">
      <c r="B79" s="62"/>
      <c r="C79" s="62" t="s">
        <v>406</v>
      </c>
      <c r="D79" s="62"/>
      <c r="E79" s="62"/>
      <c r="F79" s="62"/>
      <c r="G79" s="204" t="str">
        <f>IF(H25="Yes","No","Yes")</f>
        <v>No</v>
      </c>
      <c r="H79" s="62"/>
      <c r="I79" s="62"/>
    </row>
    <row r="80" spans="2:17" ht="15.75" thickBot="1" x14ac:dyDescent="0.3">
      <c r="B80" s="62"/>
      <c r="C80" s="62" t="s">
        <v>407</v>
      </c>
      <c r="D80" s="62"/>
      <c r="E80" s="62"/>
      <c r="F80" s="62"/>
      <c r="G80" s="204" t="str">
        <f>IF(H30&gt;K44,"Yes","No")</f>
        <v>No</v>
      </c>
      <c r="H80" s="62"/>
      <c r="I80" s="62"/>
    </row>
    <row r="81" spans="2:10" ht="15.75" thickBot="1" x14ac:dyDescent="0.3">
      <c r="B81" s="62"/>
      <c r="C81" s="62" t="s">
        <v>408</v>
      </c>
      <c r="D81" s="62"/>
      <c r="E81" s="62"/>
      <c r="F81" s="62"/>
      <c r="G81" s="62"/>
      <c r="H81" s="62"/>
      <c r="I81" s="62"/>
    </row>
    <row r="82" spans="2:10" ht="15.75" thickBot="1" x14ac:dyDescent="0.3">
      <c r="B82" s="62"/>
      <c r="C82" s="62" t="s">
        <v>424</v>
      </c>
      <c r="E82" s="62"/>
      <c r="F82" s="62"/>
      <c r="G82" s="62"/>
      <c r="H82" s="62"/>
      <c r="I82" s="62"/>
      <c r="J82" s="204" t="str">
        <f>IF(AND(H65="yes")*(H27="No")*(H28="No"),"Yes","No")</f>
        <v>No</v>
      </c>
    </row>
    <row r="83" spans="2:10" ht="15.75" thickBot="1" x14ac:dyDescent="0.3">
      <c r="B83" s="62"/>
      <c r="C83" s="13" t="s">
        <v>409</v>
      </c>
      <c r="E83" s="62"/>
      <c r="F83" s="62"/>
      <c r="G83" s="62"/>
      <c r="H83" s="62"/>
      <c r="I83" s="62"/>
      <c r="J83" s="204" t="str">
        <f>IF(AND(H28="Yes")*(H65="Yes"),"Yes","No")</f>
        <v>No</v>
      </c>
    </row>
    <row r="84" spans="2:10" ht="15.75" thickBot="1" x14ac:dyDescent="0.3">
      <c r="C84" s="62" t="s">
        <v>414</v>
      </c>
      <c r="J84" s="204" t="str">
        <f>IF(AND(H28="No")*(H27="No")*(H66="Yes"),"Yes","No")</f>
        <v>No</v>
      </c>
    </row>
    <row r="86" spans="2:10" ht="15.75" x14ac:dyDescent="0.25">
      <c r="C86" s="205"/>
    </row>
  </sheetData>
  <mergeCells count="19">
    <mergeCell ref="C75:E75"/>
    <mergeCell ref="F20:K20"/>
    <mergeCell ref="F16:K16"/>
    <mergeCell ref="F12:K12"/>
    <mergeCell ref="F13:K13"/>
    <mergeCell ref="F14:K14"/>
    <mergeCell ref="F15:K15"/>
    <mergeCell ref="F17:K17"/>
    <mergeCell ref="F18:K18"/>
    <mergeCell ref="B61:M61"/>
    <mergeCell ref="B69:M69"/>
    <mergeCell ref="B62:M62"/>
    <mergeCell ref="J34:L35"/>
    <mergeCell ref="C49:F50"/>
    <mergeCell ref="B52:L54"/>
    <mergeCell ref="C55:J56"/>
    <mergeCell ref="J48:L50"/>
    <mergeCell ref="J66:M67"/>
    <mergeCell ref="D59:L60"/>
  </mergeCells>
  <dataValidations count="1">
    <dataValidation type="list" allowBlank="1" showInputMessage="1" showErrorMessage="1" promptTitle="County" prompt="Select County from List" sqref="F21:I21">
      <formula1>$A$79:$A$103</formula1>
    </dataValidation>
  </dataValidations>
  <pageMargins left="0.7" right="0.7" top="0.75" bottom="0.75" header="0.3" footer="0.3"/>
  <pageSetup orientation="portrait" verticalDpi="4294967295"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promptTitle="State">
          <x14:formula1>
            <xm:f>'4. Rainfall Data'!$B$51:$B$53</xm:f>
          </x14:formula1>
          <xm:sqref>F16:K16</xm:sqref>
        </x14:dataValidation>
        <x14:dataValidation type="list" allowBlank="1" showInputMessage="1" showErrorMessage="1">
          <x14:formula1>
            <xm:f>'4. Rainfall Data'!$C$51:$C$52</xm:f>
          </x14:formula1>
          <xm:sqref>H25:H27 H48 H64:H65</xm:sqref>
        </x14:dataValidation>
        <x14:dataValidation type="list" allowBlank="1" showInputMessage="1" showErrorMessage="1">
          <x14:formula1>
            <xm:f>'4. Rainfall Data'!$D$52:$D$69</xm:f>
          </x14:formula1>
          <xm:sqref>C75:E75</xm:sqref>
        </x14:dataValidation>
        <x14:dataValidation type="list" allowBlank="1" showInputMessage="1" showErrorMessage="1">
          <x14:formula1>
            <xm:f>'4. Rainfall Data'!$L$49:$L$118</xm:f>
          </x14:formula1>
          <xm:sqref>F20:K20</xm:sqref>
        </x14:dataValidation>
        <x14:dataValidation type="list" allowBlank="1" showInputMessage="1" showErrorMessage="1" promptTitle="Soil Test Method" prompt="Select from List">
          <x14:formula1>
            <xm:f>'4. Rainfall Data'!$B$56:$B$58</xm:f>
          </x14:formula1>
          <xm:sqref>H31</xm:sqref>
        </x14:dataValidation>
        <x14:dataValidation type="list" allowBlank="1" showInputMessage="1" showErrorMessage="1">
          <x14:formula1>
            <xm:f>'4. Rainfall Data'!$C$51:$C$54</xm:f>
          </x14:formula1>
          <xm:sqref>H28 H50</xm:sqref>
        </x14:dataValidation>
        <x14:dataValidation type="list" allowBlank="1" showInputMessage="1" showErrorMessage="1">
          <x14:formula1>
            <xm:f>'4. Rainfall Data'!$C$51:$C$53</xm:f>
          </x14:formula1>
          <xm:sqref>H66 I67</xm:sqref>
        </x14:dataValidation>
        <x14:dataValidation type="list" allowBlank="1" showInputMessage="1" showErrorMessage="1" promptTitle="Number of Years" prompt="Select from List">
          <x14:formula1>
            <xm:f>'4. Rainfall Data'!$J$50:$J$56</xm:f>
          </x14:formula1>
          <xm:sqref>H35</xm:sqref>
        </x14:dataValidation>
        <x14:dataValidation type="list" allowBlank="1" showInputMessage="1" showErrorMessage="1" promptTitle="Crop Type" prompt="Select from List">
          <x14:formula1>
            <xm:f>'4. Rainfall Data'!$B$112:$B$118</xm:f>
          </x14:formula1>
          <xm:sqref>H36:H43</xm:sqref>
        </x14:dataValidation>
        <x14:dataValidation type="list" allowBlank="1" showInputMessage="1" showErrorMessage="1" promptTitle="Number of Years" prompt="Select from List">
          <x14:formula1>
            <xm:f>'4. Rainfall Data'!$J$53:$J$68</xm:f>
          </x14:formula1>
          <xm:sqref>H47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39"/>
  <sheetViews>
    <sheetView topLeftCell="A34" zoomScaleNormal="100" workbookViewId="0">
      <selection activeCell="J42" sqref="J42"/>
    </sheetView>
  </sheetViews>
  <sheetFormatPr defaultColWidth="8.85546875" defaultRowHeight="15" x14ac:dyDescent="0.25"/>
  <cols>
    <col min="1" max="1" width="3.28515625" style="17" customWidth="1"/>
    <col min="2" max="2" width="3.5703125" style="17" customWidth="1"/>
    <col min="3" max="3" width="12" style="17" customWidth="1"/>
    <col min="4" max="4" width="12.140625" style="17" customWidth="1"/>
    <col min="5" max="5" width="33.28515625" style="17" customWidth="1"/>
    <col min="6" max="6" width="11.7109375" style="17" customWidth="1"/>
    <col min="7" max="7" width="12.42578125" style="17" customWidth="1"/>
    <col min="8" max="8" width="12" style="17" customWidth="1"/>
    <col min="9" max="9" width="11.42578125" style="17" customWidth="1"/>
    <col min="10" max="10" width="14.28515625" style="17" customWidth="1"/>
    <col min="11" max="11" width="10.28515625" style="17" customWidth="1"/>
    <col min="12" max="14" width="8.85546875" style="17"/>
    <col min="15" max="15" width="9.7109375" style="17" customWidth="1"/>
    <col min="16" max="16" width="14.42578125" style="17" customWidth="1"/>
    <col min="17" max="17" width="13.7109375" style="17" customWidth="1"/>
    <col min="18" max="18" width="14.28515625" style="17" customWidth="1"/>
    <col min="19" max="19" width="13.28515625" style="17" customWidth="1"/>
    <col min="20" max="20" width="13" style="17" customWidth="1"/>
    <col min="21" max="21" width="12.7109375" style="17" customWidth="1"/>
    <col min="22" max="24" width="12.28515625" style="17" customWidth="1"/>
    <col min="25" max="25" width="14.28515625" style="17" customWidth="1"/>
    <col min="26" max="16384" width="8.85546875" style="17"/>
  </cols>
  <sheetData>
    <row r="1" spans="2:48" ht="31.15" customHeight="1" x14ac:dyDescent="0.25">
      <c r="B1" s="168" t="s">
        <v>247</v>
      </c>
    </row>
    <row r="2" spans="2:48" ht="18.75" x14ac:dyDescent="0.3">
      <c r="B2" s="16" t="s">
        <v>14</v>
      </c>
    </row>
    <row r="4" spans="2:48" x14ac:dyDescent="0.25">
      <c r="C4" s="17" t="s">
        <v>15</v>
      </c>
      <c r="M4" s="18"/>
      <c r="N4" s="19"/>
      <c r="AR4" s="19"/>
      <c r="AV4" s="17" t="s">
        <v>16</v>
      </c>
    </row>
    <row r="5" spans="2:48" x14ac:dyDescent="0.25">
      <c r="C5" s="17" t="s">
        <v>17</v>
      </c>
      <c r="AG5" s="17" t="s">
        <v>18</v>
      </c>
      <c r="AR5" s="19"/>
      <c r="AV5" s="17" t="s">
        <v>19</v>
      </c>
    </row>
    <row r="6" spans="2:48" x14ac:dyDescent="0.25">
      <c r="C6" s="17" t="s">
        <v>20</v>
      </c>
      <c r="AH6" s="17" t="s">
        <v>21</v>
      </c>
      <c r="AR6" s="19"/>
    </row>
    <row r="7" spans="2:48" x14ac:dyDescent="0.25">
      <c r="C7" s="17" t="s">
        <v>22</v>
      </c>
      <c r="AH7" s="17" t="s">
        <v>23</v>
      </c>
      <c r="AR7" s="19"/>
    </row>
    <row r="8" spans="2:48" x14ac:dyDescent="0.25">
      <c r="AR8" s="19"/>
    </row>
    <row r="9" spans="2:48" x14ac:dyDescent="0.25">
      <c r="C9" s="17" t="s">
        <v>25</v>
      </c>
      <c r="AH9" s="17" t="s">
        <v>26</v>
      </c>
      <c r="AR9" s="19"/>
    </row>
    <row r="10" spans="2:48" x14ac:dyDescent="0.25">
      <c r="D10" s="17" t="s">
        <v>27</v>
      </c>
      <c r="AR10" s="19"/>
    </row>
    <row r="11" spans="2:48" x14ac:dyDescent="0.25">
      <c r="D11" s="17" t="s">
        <v>28</v>
      </c>
      <c r="AR11" s="19"/>
    </row>
    <row r="12" spans="2:48" x14ac:dyDescent="0.25">
      <c r="D12" s="17" t="s">
        <v>29</v>
      </c>
      <c r="AH12" s="20"/>
      <c r="AR12" s="19"/>
    </row>
    <row r="13" spans="2:48" x14ac:dyDescent="0.25">
      <c r="D13" s="17" t="s">
        <v>30</v>
      </c>
      <c r="AR13" s="19"/>
    </row>
    <row r="14" spans="2:48" x14ac:dyDescent="0.25">
      <c r="D14" s="17" t="s">
        <v>31</v>
      </c>
      <c r="AR14" s="19"/>
    </row>
    <row r="15" spans="2:48" x14ac:dyDescent="0.25">
      <c r="AR15" s="19"/>
    </row>
    <row r="16" spans="2:48" ht="18.75" x14ac:dyDescent="0.3">
      <c r="C16" s="16" t="s">
        <v>33</v>
      </c>
      <c r="M16" s="19"/>
      <c r="AR16" s="19"/>
    </row>
    <row r="17" spans="3:44" x14ac:dyDescent="0.25">
      <c r="P17" s="19" t="s">
        <v>98</v>
      </c>
      <c r="AR17" s="19"/>
    </row>
    <row r="18" spans="3:44" x14ac:dyDescent="0.25">
      <c r="C18" s="17" t="s">
        <v>34</v>
      </c>
      <c r="AR18" s="19"/>
    </row>
    <row r="19" spans="3:44" x14ac:dyDescent="0.25">
      <c r="C19" s="17" t="s">
        <v>35</v>
      </c>
      <c r="E19" s="240" t="s">
        <v>36</v>
      </c>
      <c r="F19" s="240"/>
      <c r="G19" s="240"/>
      <c r="H19" s="240"/>
      <c r="I19" s="240"/>
      <c r="AR19" s="19"/>
    </row>
    <row r="20" spans="3:44" x14ac:dyDescent="0.25">
      <c r="AR20" s="19"/>
    </row>
    <row r="21" spans="3:44" x14ac:dyDescent="0.25">
      <c r="C21" s="17" t="s">
        <v>37</v>
      </c>
    </row>
    <row r="22" spans="3:44" x14ac:dyDescent="0.25">
      <c r="C22" s="17" t="s">
        <v>38</v>
      </c>
    </row>
    <row r="23" spans="3:44" x14ac:dyDescent="0.25">
      <c r="C23" s="17" t="s">
        <v>39</v>
      </c>
    </row>
    <row r="24" spans="3:44" x14ac:dyDescent="0.25">
      <c r="C24" s="17" t="s">
        <v>40</v>
      </c>
    </row>
    <row r="25" spans="3:44" ht="16.149999999999999" customHeight="1" x14ac:dyDescent="0.25">
      <c r="D25" s="17" t="s">
        <v>41</v>
      </c>
      <c r="N25" s="18"/>
    </row>
    <row r="26" spans="3:44" ht="16.149999999999999" customHeight="1" x14ac:dyDescent="0.25">
      <c r="N26" s="22"/>
      <c r="O26" s="22"/>
    </row>
    <row r="27" spans="3:44" ht="16.149999999999999" customHeight="1" x14ac:dyDescent="0.25">
      <c r="C27" s="17" t="s">
        <v>42</v>
      </c>
      <c r="N27" s="22"/>
      <c r="O27" s="22"/>
    </row>
    <row r="28" spans="3:44" ht="16.149999999999999" customHeight="1" x14ac:dyDescent="0.25">
      <c r="C28" s="17" t="s">
        <v>43</v>
      </c>
      <c r="N28" s="22"/>
      <c r="O28" s="22"/>
    </row>
    <row r="29" spans="3:44" x14ac:dyDescent="0.25">
      <c r="C29" s="17" t="s">
        <v>44</v>
      </c>
      <c r="N29" s="22"/>
      <c r="O29" s="22"/>
    </row>
    <row r="30" spans="3:44" x14ac:dyDescent="0.25">
      <c r="C30" s="17" t="s">
        <v>45</v>
      </c>
    </row>
    <row r="31" spans="3:44" x14ac:dyDescent="0.25">
      <c r="C31" s="17" t="s">
        <v>46</v>
      </c>
    </row>
    <row r="32" spans="3:44" x14ac:dyDescent="0.25">
      <c r="C32" s="17" t="s">
        <v>47</v>
      </c>
    </row>
    <row r="33" spans="3:27" x14ac:dyDescent="0.25">
      <c r="M33" s="19"/>
      <c r="S33" s="30"/>
    </row>
    <row r="34" spans="3:27" ht="14.45" customHeight="1" thickBot="1" x14ac:dyDescent="0.3">
      <c r="C34" s="19" t="s">
        <v>48</v>
      </c>
      <c r="U34" s="29"/>
      <c r="V34" s="29"/>
      <c r="W34" s="29"/>
      <c r="X34" s="29"/>
    </row>
    <row r="35" spans="3:27" x14ac:dyDescent="0.25">
      <c r="C35" s="23"/>
      <c r="D35" s="24"/>
      <c r="E35" s="24"/>
      <c r="F35" s="24"/>
      <c r="G35" s="24"/>
      <c r="H35" s="24"/>
      <c r="I35" s="25"/>
      <c r="T35" s="30"/>
      <c r="U35" s="30"/>
      <c r="V35" s="30"/>
      <c r="W35" s="30"/>
      <c r="X35" s="30"/>
    </row>
    <row r="36" spans="3:27" ht="14.45" customHeight="1" x14ac:dyDescent="0.25">
      <c r="C36" s="26"/>
      <c r="D36" s="243" t="s">
        <v>49</v>
      </c>
      <c r="E36" s="243"/>
      <c r="F36" s="243"/>
      <c r="G36" s="243"/>
      <c r="H36" s="243"/>
      <c r="I36" s="27"/>
    </row>
    <row r="37" spans="3:27" ht="14.45" customHeight="1" x14ac:dyDescent="0.25">
      <c r="C37" s="85"/>
      <c r="D37" s="88" t="s">
        <v>96</v>
      </c>
      <c r="E37" s="88"/>
      <c r="F37" s="88"/>
      <c r="G37" s="88"/>
      <c r="H37" s="88"/>
      <c r="I37" s="84"/>
      <c r="N37" s="18"/>
    </row>
    <row r="38" spans="3:27" ht="28.9" customHeight="1" x14ac:dyDescent="0.25">
      <c r="C38" s="85"/>
      <c r="D38" s="88" t="s">
        <v>50</v>
      </c>
      <c r="E38" s="88" t="s">
        <v>51</v>
      </c>
      <c r="F38" s="88" t="s">
        <v>168</v>
      </c>
      <c r="G38" s="88" t="s">
        <v>52</v>
      </c>
      <c r="H38" s="88" t="s">
        <v>53</v>
      </c>
      <c r="I38" s="84"/>
      <c r="Y38" s="29"/>
      <c r="Z38" s="29"/>
      <c r="AA38" s="29"/>
    </row>
    <row r="39" spans="3:27" ht="37.15" customHeight="1" x14ac:dyDescent="0.25">
      <c r="C39" s="85"/>
      <c r="D39" s="88" t="s">
        <v>97</v>
      </c>
      <c r="E39" s="88" t="s">
        <v>95</v>
      </c>
      <c r="F39" s="88" t="s">
        <v>54</v>
      </c>
      <c r="G39" s="88">
        <v>73.7</v>
      </c>
      <c r="H39" s="89">
        <v>1</v>
      </c>
      <c r="I39" s="84"/>
      <c r="Y39" s="30"/>
      <c r="Z39" s="30"/>
      <c r="AA39" s="30"/>
    </row>
    <row r="40" spans="3:27" ht="45" x14ac:dyDescent="0.25">
      <c r="C40" s="85"/>
      <c r="D40" s="75" t="s">
        <v>169</v>
      </c>
      <c r="E40" s="75"/>
      <c r="F40" s="75"/>
      <c r="G40" s="75">
        <v>73.7</v>
      </c>
      <c r="H40" s="87">
        <v>1</v>
      </c>
      <c r="I40" s="84"/>
    </row>
    <row r="41" spans="3:27" x14ac:dyDescent="0.25">
      <c r="C41" s="85"/>
      <c r="D41" s="74"/>
      <c r="E41" s="75"/>
      <c r="F41" s="75"/>
      <c r="G41" s="75"/>
      <c r="H41" s="76"/>
      <c r="I41" s="84"/>
    </row>
    <row r="42" spans="3:27" ht="14.45" customHeight="1" x14ac:dyDescent="0.25">
      <c r="C42" s="85"/>
      <c r="D42" s="74"/>
      <c r="E42" s="75"/>
      <c r="F42" s="75"/>
      <c r="G42" s="75"/>
      <c r="H42" s="76"/>
      <c r="I42" s="84"/>
    </row>
    <row r="43" spans="3:27" ht="14.45" customHeight="1" x14ac:dyDescent="0.25">
      <c r="C43" s="85"/>
      <c r="D43" s="74"/>
      <c r="E43" s="75"/>
      <c r="F43" s="75"/>
      <c r="G43" s="75"/>
      <c r="H43" s="76"/>
      <c r="I43" s="84"/>
    </row>
    <row r="44" spans="3:27" x14ac:dyDescent="0.25">
      <c r="C44" s="85"/>
      <c r="D44" s="77"/>
      <c r="E44" s="75"/>
      <c r="F44" s="75"/>
      <c r="G44" s="75"/>
      <c r="H44" s="76"/>
      <c r="I44" s="84"/>
    </row>
    <row r="45" spans="3:27" ht="14.45" customHeight="1" x14ac:dyDescent="0.25">
      <c r="C45" s="85"/>
      <c r="D45" s="78"/>
      <c r="E45" s="73"/>
      <c r="F45" s="73"/>
      <c r="G45" s="73"/>
      <c r="H45" s="79"/>
      <c r="I45" s="84"/>
    </row>
    <row r="46" spans="3:27" x14ac:dyDescent="0.25">
      <c r="C46" s="85"/>
      <c r="D46" s="78"/>
      <c r="E46" s="73"/>
      <c r="F46" s="73"/>
      <c r="G46" s="73"/>
      <c r="H46" s="79"/>
      <c r="I46" s="84"/>
    </row>
    <row r="47" spans="3:27" x14ac:dyDescent="0.25">
      <c r="C47" s="85"/>
      <c r="D47" s="72"/>
      <c r="E47" s="73"/>
      <c r="F47" s="73"/>
      <c r="G47" s="73"/>
      <c r="H47" s="79"/>
      <c r="I47" s="84"/>
    </row>
    <row r="48" spans="3:27" x14ac:dyDescent="0.25">
      <c r="C48" s="85"/>
      <c r="D48" s="80"/>
      <c r="E48" s="62"/>
      <c r="F48" s="62"/>
      <c r="G48" s="62"/>
      <c r="H48" s="81"/>
      <c r="I48" s="84"/>
    </row>
    <row r="49" spans="3:20" x14ac:dyDescent="0.25">
      <c r="C49" s="85"/>
      <c r="D49" s="80"/>
      <c r="E49" s="62"/>
      <c r="F49" s="62"/>
      <c r="G49" s="62"/>
      <c r="H49" s="81"/>
      <c r="I49" s="84"/>
    </row>
    <row r="50" spans="3:20" x14ac:dyDescent="0.25">
      <c r="C50" s="85"/>
      <c r="D50" s="80"/>
      <c r="E50" s="62"/>
      <c r="F50" s="62"/>
      <c r="G50" s="62"/>
      <c r="H50" s="81"/>
      <c r="I50" s="84"/>
    </row>
    <row r="51" spans="3:20" x14ac:dyDescent="0.25">
      <c r="C51" s="85"/>
      <c r="D51" s="80"/>
      <c r="E51" s="62"/>
      <c r="F51" s="62"/>
      <c r="G51" s="62"/>
      <c r="H51" s="81"/>
      <c r="I51" s="84"/>
    </row>
    <row r="52" spans="3:20" x14ac:dyDescent="0.25">
      <c r="C52" s="85"/>
      <c r="D52" s="80"/>
      <c r="E52" s="62"/>
      <c r="F52" s="62"/>
      <c r="G52" s="62"/>
      <c r="H52" s="81"/>
      <c r="I52" s="84"/>
    </row>
    <row r="53" spans="3:20" x14ac:dyDescent="0.25">
      <c r="C53" s="85"/>
      <c r="D53" s="80"/>
      <c r="E53" s="62"/>
      <c r="F53" s="62"/>
      <c r="G53" s="62"/>
      <c r="H53" s="81"/>
      <c r="I53" s="84"/>
    </row>
    <row r="54" spans="3:20" x14ac:dyDescent="0.25">
      <c r="C54" s="85"/>
      <c r="D54" s="80"/>
      <c r="E54" s="62"/>
      <c r="F54" s="62"/>
      <c r="G54" s="62"/>
      <c r="H54" s="81"/>
      <c r="I54" s="84"/>
    </row>
    <row r="55" spans="3:20" x14ac:dyDescent="0.25">
      <c r="C55" s="85"/>
      <c r="D55" s="80"/>
      <c r="E55" s="62"/>
      <c r="F55" s="62"/>
      <c r="G55" s="62"/>
      <c r="H55" s="81"/>
      <c r="I55" s="84"/>
      <c r="N55" s="19"/>
    </row>
    <row r="56" spans="3:20" x14ac:dyDescent="0.25">
      <c r="C56" s="85"/>
      <c r="D56" s="80"/>
      <c r="E56" s="62"/>
      <c r="F56" s="62"/>
      <c r="G56" s="62"/>
      <c r="H56" s="81"/>
      <c r="I56" s="84"/>
    </row>
    <row r="57" spans="3:20" x14ac:dyDescent="0.25">
      <c r="C57" s="85"/>
      <c r="D57" s="80"/>
      <c r="E57" s="62"/>
      <c r="F57" s="62"/>
      <c r="G57" s="62"/>
      <c r="H57" s="81"/>
      <c r="I57" s="84"/>
      <c r="T57" s="19"/>
    </row>
    <row r="58" spans="3:20" x14ac:dyDescent="0.25">
      <c r="C58" s="85"/>
      <c r="D58" s="80"/>
      <c r="E58" s="62"/>
      <c r="F58" s="62"/>
      <c r="G58" s="62"/>
      <c r="H58" s="81"/>
      <c r="I58" s="84"/>
    </row>
    <row r="59" spans="3:20" x14ac:dyDescent="0.25">
      <c r="C59" s="85"/>
      <c r="D59" s="80"/>
      <c r="E59" s="62"/>
      <c r="F59" s="62"/>
      <c r="G59" s="62"/>
      <c r="H59" s="81"/>
      <c r="I59" s="84"/>
    </row>
    <row r="60" spans="3:20" x14ac:dyDescent="0.25">
      <c r="C60" s="85"/>
      <c r="D60" s="80"/>
      <c r="E60" s="62"/>
      <c r="F60" s="62"/>
      <c r="G60" s="62"/>
      <c r="H60" s="81"/>
      <c r="I60" s="84"/>
      <c r="L60" s="18"/>
    </row>
    <row r="61" spans="3:20" ht="14.45" customHeight="1" x14ac:dyDescent="0.25">
      <c r="C61" s="85"/>
      <c r="D61" s="80"/>
      <c r="E61" s="62"/>
      <c r="F61" s="62"/>
      <c r="G61" s="62"/>
      <c r="H61" s="81"/>
      <c r="I61" s="84"/>
    </row>
    <row r="62" spans="3:20" x14ac:dyDescent="0.25">
      <c r="C62" s="85"/>
      <c r="D62" s="80"/>
      <c r="E62" s="62"/>
      <c r="F62" s="62"/>
      <c r="G62" s="62"/>
      <c r="H62" s="81"/>
      <c r="I62" s="84"/>
    </row>
    <row r="63" spans="3:20" x14ac:dyDescent="0.25">
      <c r="C63" s="85"/>
      <c r="D63" s="49"/>
      <c r="E63" s="82"/>
      <c r="F63" s="82"/>
      <c r="G63" s="82"/>
      <c r="H63" s="83"/>
      <c r="I63" s="84"/>
      <c r="L63" s="19" t="s">
        <v>170</v>
      </c>
    </row>
    <row r="64" spans="3:20" ht="15.75" thickBot="1" x14ac:dyDescent="0.3">
      <c r="C64" s="31"/>
      <c r="D64" s="86"/>
      <c r="E64" s="86"/>
      <c r="F64" s="86"/>
      <c r="G64" s="86"/>
      <c r="H64" s="86"/>
      <c r="I64" s="32"/>
    </row>
    <row r="65" spans="3:8" ht="15.75" thickBot="1" x14ac:dyDescent="0.3"/>
    <row r="66" spans="3:8" ht="15.75" thickBot="1" x14ac:dyDescent="0.3">
      <c r="D66" s="17" t="s">
        <v>55</v>
      </c>
      <c r="G66" s="2">
        <f>SUM(G39:G63)/2</f>
        <v>73.7</v>
      </c>
    </row>
    <row r="67" spans="3:8" ht="18.600000000000001" customHeight="1" x14ac:dyDescent="0.25"/>
    <row r="68" spans="3:8" ht="17.45" customHeight="1" x14ac:dyDescent="0.25">
      <c r="C68" s="17" t="s">
        <v>56</v>
      </c>
    </row>
    <row r="69" spans="3:8" ht="17.45" customHeight="1" x14ac:dyDescent="0.25">
      <c r="C69" s="17" t="s">
        <v>131</v>
      </c>
    </row>
    <row r="70" spans="3:8" x14ac:dyDescent="0.25">
      <c r="C70" s="17" t="s">
        <v>132</v>
      </c>
    </row>
    <row r="71" spans="3:8" ht="14.45" customHeight="1" x14ac:dyDescent="0.25"/>
    <row r="72" spans="3:8" ht="15.6" customHeight="1" x14ac:dyDescent="0.25"/>
    <row r="73" spans="3:8" ht="14.45" customHeight="1" x14ac:dyDescent="0.25"/>
    <row r="74" spans="3:8" x14ac:dyDescent="0.25">
      <c r="C74" s="17" t="s">
        <v>57</v>
      </c>
    </row>
    <row r="75" spans="3:8" ht="15.6" customHeight="1" x14ac:dyDescent="0.25">
      <c r="C75" s="240" t="s">
        <v>26</v>
      </c>
      <c r="D75" s="244"/>
      <c r="E75" s="244"/>
      <c r="F75" s="244"/>
      <c r="G75" s="244"/>
      <c r="H75" s="244"/>
    </row>
    <row r="76" spans="3:8" ht="15.6" customHeight="1" x14ac:dyDescent="0.25">
      <c r="C76" s="33"/>
    </row>
    <row r="77" spans="3:8" ht="15.6" customHeight="1" x14ac:dyDescent="0.3">
      <c r="C77" s="16" t="s">
        <v>58</v>
      </c>
    </row>
    <row r="78" spans="3:8" ht="15.6" customHeight="1" x14ac:dyDescent="0.25">
      <c r="C78" s="33"/>
    </row>
    <row r="79" spans="3:8" ht="15.6" customHeight="1" x14ac:dyDescent="0.25">
      <c r="C79" s="17" t="s">
        <v>59</v>
      </c>
    </row>
    <row r="80" spans="3:8" ht="15.6" customHeight="1" x14ac:dyDescent="0.25">
      <c r="D80" s="17" t="s">
        <v>60</v>
      </c>
    </row>
    <row r="81" spans="3:19" ht="15.6" customHeight="1" x14ac:dyDescent="0.25">
      <c r="D81" s="17" t="s">
        <v>61</v>
      </c>
    </row>
    <row r="82" spans="3:19" ht="15.6" customHeight="1" x14ac:dyDescent="0.25">
      <c r="D82" s="17" t="s">
        <v>62</v>
      </c>
    </row>
    <row r="83" spans="3:19" ht="15.6" customHeight="1" x14ac:dyDescent="0.25">
      <c r="D83" s="17" t="s">
        <v>63</v>
      </c>
    </row>
    <row r="84" spans="3:19" ht="15.6" customHeight="1" x14ac:dyDescent="0.25">
      <c r="S84" s="18"/>
    </row>
    <row r="85" spans="3:19" ht="15.6" customHeight="1" x14ac:dyDescent="0.25">
      <c r="C85" s="34" t="s">
        <v>64</v>
      </c>
    </row>
    <row r="86" spans="3:19" ht="15.6" customHeight="1" x14ac:dyDescent="0.25">
      <c r="C86" s="34"/>
      <c r="D86" s="17" t="s">
        <v>65</v>
      </c>
    </row>
    <row r="87" spans="3:19" ht="15.6" customHeight="1" x14ac:dyDescent="0.25">
      <c r="C87" s="34"/>
      <c r="D87" s="17" t="s">
        <v>66</v>
      </c>
      <c r="S87" s="18"/>
    </row>
    <row r="88" spans="3:19" ht="15.6" customHeight="1" x14ac:dyDescent="0.25">
      <c r="C88" s="34"/>
      <c r="D88" s="17" t="s">
        <v>67</v>
      </c>
    </row>
    <row r="89" spans="3:19" ht="15.6" customHeight="1" x14ac:dyDescent="0.25">
      <c r="C89" s="34"/>
      <c r="K89" s="21"/>
      <c r="L89" s="21"/>
      <c r="M89" s="21"/>
    </row>
    <row r="90" spans="3:19" ht="15.6" customHeight="1" x14ac:dyDescent="0.25">
      <c r="C90" s="34" t="s">
        <v>68</v>
      </c>
    </row>
    <row r="91" spans="3:19" ht="14.45" customHeight="1" x14ac:dyDescent="0.25"/>
    <row r="92" spans="3:19" ht="13.15" customHeight="1" x14ac:dyDescent="0.25">
      <c r="C92" s="35" t="s">
        <v>69</v>
      </c>
    </row>
    <row r="93" spans="3:19" ht="14.45" customHeight="1" x14ac:dyDescent="0.25">
      <c r="D93" s="17" t="s">
        <v>70</v>
      </c>
    </row>
    <row r="94" spans="3:19" ht="14.45" customHeight="1" x14ac:dyDescent="0.25">
      <c r="D94" s="17" t="s">
        <v>71</v>
      </c>
    </row>
    <row r="95" spans="3:19" ht="14.45" customHeight="1" x14ac:dyDescent="0.25">
      <c r="D95" s="17" t="s">
        <v>139</v>
      </c>
    </row>
    <row r="96" spans="3:19" x14ac:dyDescent="0.25">
      <c r="D96" s="17" t="s">
        <v>72</v>
      </c>
      <c r="F96" s="240" t="s">
        <v>26</v>
      </c>
      <c r="G96" s="240"/>
      <c r="H96" s="240"/>
      <c r="I96" s="240"/>
      <c r="J96" s="240"/>
      <c r="K96" s="240"/>
      <c r="L96" s="240"/>
    </row>
    <row r="98" spans="3:10" x14ac:dyDescent="0.25">
      <c r="C98" s="17" t="s">
        <v>73</v>
      </c>
    </row>
    <row r="99" spans="3:10" x14ac:dyDescent="0.25">
      <c r="D99" s="17" t="s">
        <v>74</v>
      </c>
    </row>
    <row r="100" spans="3:10" x14ac:dyDescent="0.25">
      <c r="D100" s="17" t="s">
        <v>75</v>
      </c>
    </row>
    <row r="102" spans="3:10" x14ac:dyDescent="0.25">
      <c r="C102" s="17" t="s">
        <v>76</v>
      </c>
    </row>
    <row r="104" spans="3:10" ht="15.75" thickBot="1" x14ac:dyDescent="0.3">
      <c r="C104" s="19" t="s">
        <v>94</v>
      </c>
    </row>
    <row r="105" spans="3:10" ht="60.75" thickBot="1" x14ac:dyDescent="0.3">
      <c r="C105" s="6" t="s">
        <v>77</v>
      </c>
      <c r="D105" s="36" t="s">
        <v>78</v>
      </c>
      <c r="E105" s="36" t="s">
        <v>79</v>
      </c>
      <c r="F105" s="245" t="s">
        <v>80</v>
      </c>
      <c r="G105" s="246"/>
      <c r="H105" s="37" t="s">
        <v>81</v>
      </c>
      <c r="I105" s="36" t="s">
        <v>82</v>
      </c>
      <c r="J105" s="38" t="s">
        <v>83</v>
      </c>
    </row>
    <row r="106" spans="3:10" ht="15.75" thickBot="1" x14ac:dyDescent="0.3">
      <c r="C106" s="7"/>
      <c r="D106" s="7"/>
      <c r="E106" s="7"/>
      <c r="F106" s="238"/>
      <c r="G106" s="239"/>
      <c r="H106" s="7"/>
      <c r="I106" s="7"/>
      <c r="J106" s="39">
        <f>H106*I106</f>
        <v>0</v>
      </c>
    </row>
    <row r="107" spans="3:10" ht="15.75" thickBot="1" x14ac:dyDescent="0.3">
      <c r="C107" s="7"/>
      <c r="D107" s="7"/>
      <c r="E107" s="7"/>
      <c r="F107" s="238"/>
      <c r="G107" s="239"/>
      <c r="H107" s="7"/>
      <c r="I107" s="7"/>
      <c r="J107" s="39">
        <f t="shared" ref="J107:J119" si="0">H107*I107</f>
        <v>0</v>
      </c>
    </row>
    <row r="108" spans="3:10" ht="15.75" thickBot="1" x14ac:dyDescent="0.3">
      <c r="C108" s="7"/>
      <c r="D108" s="7"/>
      <c r="E108" s="7"/>
      <c r="F108" s="238"/>
      <c r="G108" s="239"/>
      <c r="H108" s="7"/>
      <c r="I108" s="7"/>
      <c r="J108" s="39">
        <f t="shared" si="0"/>
        <v>0</v>
      </c>
    </row>
    <row r="109" spans="3:10" ht="15.75" thickBot="1" x14ac:dyDescent="0.3">
      <c r="C109" s="7"/>
      <c r="D109" s="7"/>
      <c r="E109" s="7"/>
      <c r="F109" s="238"/>
      <c r="G109" s="239"/>
      <c r="H109" s="7"/>
      <c r="I109" s="7"/>
      <c r="J109" s="39">
        <f t="shared" si="0"/>
        <v>0</v>
      </c>
    </row>
    <row r="110" spans="3:10" ht="15.75" thickBot="1" x14ac:dyDescent="0.3">
      <c r="C110" s="7"/>
      <c r="D110" s="7"/>
      <c r="E110" s="7"/>
      <c r="F110" s="238"/>
      <c r="G110" s="239"/>
      <c r="H110" s="7"/>
      <c r="I110" s="7"/>
      <c r="J110" s="39">
        <f t="shared" si="0"/>
        <v>0</v>
      </c>
    </row>
    <row r="111" spans="3:10" ht="15.75" thickBot="1" x14ac:dyDescent="0.3">
      <c r="C111" s="7"/>
      <c r="D111" s="7"/>
      <c r="E111" s="7"/>
      <c r="F111" s="238"/>
      <c r="G111" s="239"/>
      <c r="H111" s="7"/>
      <c r="I111" s="7"/>
      <c r="J111" s="39">
        <f t="shared" si="0"/>
        <v>0</v>
      </c>
    </row>
    <row r="112" spans="3:10" ht="15.75" thickBot="1" x14ac:dyDescent="0.3">
      <c r="C112" s="7"/>
      <c r="D112" s="7"/>
      <c r="E112" s="7"/>
      <c r="F112" s="238"/>
      <c r="G112" s="239"/>
      <c r="H112" s="7"/>
      <c r="I112" s="7"/>
      <c r="J112" s="39">
        <f t="shared" si="0"/>
        <v>0</v>
      </c>
    </row>
    <row r="113" spans="3:10" ht="15.75" thickBot="1" x14ac:dyDescent="0.3">
      <c r="C113" s="7"/>
      <c r="D113" s="7"/>
      <c r="E113" s="7"/>
      <c r="F113" s="238"/>
      <c r="G113" s="239"/>
      <c r="H113" s="7"/>
      <c r="I113" s="7"/>
      <c r="J113" s="39">
        <f t="shared" si="0"/>
        <v>0</v>
      </c>
    </row>
    <row r="114" spans="3:10" ht="15.75" thickBot="1" x14ac:dyDescent="0.3">
      <c r="C114" s="7"/>
      <c r="D114" s="7"/>
      <c r="E114" s="7"/>
      <c r="F114" s="238"/>
      <c r="G114" s="239"/>
      <c r="H114" s="7"/>
      <c r="I114" s="7"/>
      <c r="J114" s="39">
        <f t="shared" si="0"/>
        <v>0</v>
      </c>
    </row>
    <row r="115" spans="3:10" ht="15.75" thickBot="1" x14ac:dyDescent="0.3">
      <c r="C115" s="7"/>
      <c r="D115" s="7"/>
      <c r="E115" s="7"/>
      <c r="F115" s="238"/>
      <c r="G115" s="239"/>
      <c r="H115" s="7"/>
      <c r="I115" s="7"/>
      <c r="J115" s="39">
        <f t="shared" si="0"/>
        <v>0</v>
      </c>
    </row>
    <row r="116" spans="3:10" ht="15.75" thickBot="1" x14ac:dyDescent="0.3">
      <c r="C116" s="7"/>
      <c r="D116" s="7"/>
      <c r="E116" s="7"/>
      <c r="F116" s="238"/>
      <c r="G116" s="239"/>
      <c r="H116" s="7"/>
      <c r="I116" s="7"/>
      <c r="J116" s="39">
        <f t="shared" si="0"/>
        <v>0</v>
      </c>
    </row>
    <row r="117" spans="3:10" ht="15.75" thickBot="1" x14ac:dyDescent="0.3">
      <c r="C117" s="7"/>
      <c r="D117" s="7"/>
      <c r="E117" s="7"/>
      <c r="F117" s="238"/>
      <c r="G117" s="239"/>
      <c r="H117" s="7"/>
      <c r="I117" s="7"/>
      <c r="J117" s="39">
        <f t="shared" si="0"/>
        <v>0</v>
      </c>
    </row>
    <row r="118" spans="3:10" ht="15.75" thickBot="1" x14ac:dyDescent="0.3">
      <c r="C118" s="7"/>
      <c r="D118" s="7"/>
      <c r="E118" s="7"/>
      <c r="F118" s="238"/>
      <c r="G118" s="239"/>
      <c r="H118" s="7"/>
      <c r="I118" s="7"/>
      <c r="J118" s="39">
        <f t="shared" si="0"/>
        <v>0</v>
      </c>
    </row>
    <row r="119" spans="3:10" ht="15.75" thickBot="1" x14ac:dyDescent="0.3">
      <c r="C119" s="8"/>
      <c r="D119" s="7"/>
      <c r="E119" s="8"/>
      <c r="F119" s="238"/>
      <c r="G119" s="239"/>
      <c r="H119" s="8"/>
      <c r="I119" s="8"/>
      <c r="J119" s="40">
        <f t="shared" si="0"/>
        <v>0</v>
      </c>
    </row>
    <row r="120" spans="3:10" ht="15.75" thickBot="1" x14ac:dyDescent="0.3">
      <c r="C120" s="10"/>
      <c r="D120" s="11"/>
      <c r="E120" s="11"/>
      <c r="F120" s="11"/>
      <c r="G120" s="11"/>
      <c r="H120" s="11"/>
      <c r="I120" s="39">
        <f>SUM(I106:I119)</f>
        <v>0</v>
      </c>
      <c r="J120" s="39">
        <f>SUM(J106:J119)</f>
        <v>0</v>
      </c>
    </row>
    <row r="121" spans="3:10" ht="15.75" thickBot="1" x14ac:dyDescent="0.3">
      <c r="C121" s="42"/>
      <c r="D121" s="43"/>
      <c r="E121" s="44" t="s">
        <v>84</v>
      </c>
      <c r="F121" s="46" t="e">
        <f>J120/I120</f>
        <v>#DIV/0!</v>
      </c>
      <c r="G121" s="45" t="e">
        <f>ROUND(F121,0)</f>
        <v>#DIV/0!</v>
      </c>
      <c r="H121" s="43"/>
      <c r="I121" s="43"/>
      <c r="J121" s="41"/>
    </row>
    <row r="124" spans="3:10" ht="18.75" x14ac:dyDescent="0.3">
      <c r="C124" s="16" t="s">
        <v>85</v>
      </c>
    </row>
    <row r="125" spans="3:10" ht="18.75" x14ac:dyDescent="0.3">
      <c r="C125" s="16"/>
    </row>
    <row r="126" spans="3:10" x14ac:dyDescent="0.25">
      <c r="C126" s="17" t="s">
        <v>86</v>
      </c>
    </row>
    <row r="128" spans="3:10" x14ac:dyDescent="0.25">
      <c r="C128" s="17" t="s">
        <v>87</v>
      </c>
    </row>
    <row r="130" spans="3:10" ht="15.75" thickBot="1" x14ac:dyDescent="0.3">
      <c r="C130" s="17" t="s">
        <v>88</v>
      </c>
    </row>
    <row r="131" spans="3:10" ht="15.75" thickBot="1" x14ac:dyDescent="0.3">
      <c r="E131" s="141" t="s">
        <v>243</v>
      </c>
      <c r="F131" s="155" t="str">
        <f>'1. Site Info &amp; BMP(s) Selected'!C75</f>
        <v>Conservation Crop Rotation (CP 328)</v>
      </c>
      <c r="G131" s="156"/>
      <c r="H131" s="157"/>
      <c r="I131" s="17" t="s">
        <v>244</v>
      </c>
    </row>
    <row r="132" spans="3:10" x14ac:dyDescent="0.25">
      <c r="C132" s="17" t="s">
        <v>89</v>
      </c>
    </row>
    <row r="134" spans="3:10" ht="15.75" thickBot="1" x14ac:dyDescent="0.3">
      <c r="C134" s="19" t="s">
        <v>90</v>
      </c>
    </row>
    <row r="135" spans="3:10" ht="60.75" thickBot="1" x14ac:dyDescent="0.3">
      <c r="C135" s="3" t="s">
        <v>77</v>
      </c>
      <c r="D135" s="4" t="s">
        <v>91</v>
      </c>
      <c r="E135" s="4" t="s">
        <v>79</v>
      </c>
      <c r="F135" s="241" t="s">
        <v>80</v>
      </c>
      <c r="G135" s="242"/>
      <c r="H135" s="5" t="s">
        <v>81</v>
      </c>
      <c r="I135" s="4" t="s">
        <v>82</v>
      </c>
      <c r="J135" s="38" t="s">
        <v>83</v>
      </c>
    </row>
    <row r="136" spans="3:10" ht="15.75" thickBot="1" x14ac:dyDescent="0.3">
      <c r="C136" s="9">
        <f>C106</f>
        <v>0</v>
      </c>
      <c r="D136" s="9">
        <f t="shared" ref="D136:E136" si="1">D106</f>
        <v>0</v>
      </c>
      <c r="E136" s="9">
        <f t="shared" si="1"/>
        <v>0</v>
      </c>
      <c r="F136" s="238" t="s">
        <v>92</v>
      </c>
      <c r="G136" s="239"/>
      <c r="H136" s="7">
        <v>82</v>
      </c>
      <c r="I136" s="7">
        <v>100</v>
      </c>
      <c r="J136" s="39">
        <f>H136*I136</f>
        <v>8200</v>
      </c>
    </row>
    <row r="137" spans="3:10" ht="15.75" thickBot="1" x14ac:dyDescent="0.3">
      <c r="C137" s="9">
        <f t="shared" ref="C137:E149" si="2">C107</f>
        <v>0</v>
      </c>
      <c r="D137" s="9">
        <f t="shared" si="2"/>
        <v>0</v>
      </c>
      <c r="E137" s="9">
        <f t="shared" si="2"/>
        <v>0</v>
      </c>
      <c r="F137" s="238"/>
      <c r="G137" s="239"/>
      <c r="H137" s="7"/>
      <c r="I137" s="7"/>
      <c r="J137" s="39">
        <f t="shared" ref="J137:J149" si="3">H137*I137</f>
        <v>0</v>
      </c>
    </row>
    <row r="138" spans="3:10" ht="15.75" thickBot="1" x14ac:dyDescent="0.3">
      <c r="C138" s="9">
        <f t="shared" si="2"/>
        <v>0</v>
      </c>
      <c r="D138" s="9">
        <f t="shared" si="2"/>
        <v>0</v>
      </c>
      <c r="E138" s="9">
        <f t="shared" si="2"/>
        <v>0</v>
      </c>
      <c r="F138" s="238"/>
      <c r="G138" s="239"/>
      <c r="H138" s="7"/>
      <c r="I138" s="7"/>
      <c r="J138" s="39">
        <f t="shared" si="3"/>
        <v>0</v>
      </c>
    </row>
    <row r="139" spans="3:10" ht="15.75" thickBot="1" x14ac:dyDescent="0.3">
      <c r="C139" s="9">
        <f t="shared" si="2"/>
        <v>0</v>
      </c>
      <c r="D139" s="9">
        <f t="shared" si="2"/>
        <v>0</v>
      </c>
      <c r="E139" s="9">
        <f t="shared" si="2"/>
        <v>0</v>
      </c>
      <c r="F139" s="238"/>
      <c r="G139" s="239"/>
      <c r="H139" s="7"/>
      <c r="I139" s="7"/>
      <c r="J139" s="39">
        <f t="shared" si="3"/>
        <v>0</v>
      </c>
    </row>
    <row r="140" spans="3:10" ht="15.75" thickBot="1" x14ac:dyDescent="0.3">
      <c r="C140" s="9">
        <f t="shared" si="2"/>
        <v>0</v>
      </c>
      <c r="D140" s="9">
        <f t="shared" si="2"/>
        <v>0</v>
      </c>
      <c r="E140" s="9">
        <f t="shared" si="2"/>
        <v>0</v>
      </c>
      <c r="F140" s="238"/>
      <c r="G140" s="239"/>
      <c r="H140" s="7"/>
      <c r="I140" s="7"/>
      <c r="J140" s="39">
        <f t="shared" si="3"/>
        <v>0</v>
      </c>
    </row>
    <row r="141" spans="3:10" ht="15.75" thickBot="1" x14ac:dyDescent="0.3">
      <c r="C141" s="9">
        <f t="shared" si="2"/>
        <v>0</v>
      </c>
      <c r="D141" s="9">
        <f t="shared" si="2"/>
        <v>0</v>
      </c>
      <c r="E141" s="9">
        <f t="shared" si="2"/>
        <v>0</v>
      </c>
      <c r="F141" s="238"/>
      <c r="G141" s="239"/>
      <c r="H141" s="7"/>
      <c r="I141" s="7"/>
      <c r="J141" s="39">
        <f t="shared" si="3"/>
        <v>0</v>
      </c>
    </row>
    <row r="142" spans="3:10" ht="15.75" thickBot="1" x14ac:dyDescent="0.3">
      <c r="C142" s="9">
        <f t="shared" si="2"/>
        <v>0</v>
      </c>
      <c r="D142" s="9">
        <f t="shared" si="2"/>
        <v>0</v>
      </c>
      <c r="E142" s="9">
        <f t="shared" si="2"/>
        <v>0</v>
      </c>
      <c r="F142" s="238"/>
      <c r="G142" s="239"/>
      <c r="H142" s="7"/>
      <c r="I142" s="7"/>
      <c r="J142" s="39">
        <f t="shared" si="3"/>
        <v>0</v>
      </c>
    </row>
    <row r="143" spans="3:10" ht="15.75" thickBot="1" x14ac:dyDescent="0.3">
      <c r="C143" s="9">
        <f t="shared" si="2"/>
        <v>0</v>
      </c>
      <c r="D143" s="9">
        <f t="shared" si="2"/>
        <v>0</v>
      </c>
      <c r="E143" s="9">
        <f t="shared" si="2"/>
        <v>0</v>
      </c>
      <c r="F143" s="238"/>
      <c r="G143" s="239"/>
      <c r="H143" s="7"/>
      <c r="I143" s="7"/>
      <c r="J143" s="39">
        <f t="shared" si="3"/>
        <v>0</v>
      </c>
    </row>
    <row r="144" spans="3:10" ht="15.75" thickBot="1" x14ac:dyDescent="0.3">
      <c r="C144" s="9">
        <f t="shared" si="2"/>
        <v>0</v>
      </c>
      <c r="D144" s="9">
        <f t="shared" si="2"/>
        <v>0</v>
      </c>
      <c r="E144" s="9">
        <f t="shared" si="2"/>
        <v>0</v>
      </c>
      <c r="F144" s="238"/>
      <c r="G144" s="239"/>
      <c r="H144" s="7"/>
      <c r="I144" s="7"/>
      <c r="J144" s="39">
        <f t="shared" si="3"/>
        <v>0</v>
      </c>
    </row>
    <row r="145" spans="3:10" ht="15.75" thickBot="1" x14ac:dyDescent="0.3">
      <c r="C145" s="9">
        <f t="shared" si="2"/>
        <v>0</v>
      </c>
      <c r="D145" s="9">
        <f t="shared" si="2"/>
        <v>0</v>
      </c>
      <c r="E145" s="9">
        <f t="shared" si="2"/>
        <v>0</v>
      </c>
      <c r="F145" s="238"/>
      <c r="G145" s="239"/>
      <c r="H145" s="7"/>
      <c r="I145" s="7"/>
      <c r="J145" s="39">
        <f t="shared" si="3"/>
        <v>0</v>
      </c>
    </row>
    <row r="146" spans="3:10" ht="15.75" thickBot="1" x14ac:dyDescent="0.3">
      <c r="C146" s="9">
        <f t="shared" si="2"/>
        <v>0</v>
      </c>
      <c r="D146" s="9">
        <f t="shared" si="2"/>
        <v>0</v>
      </c>
      <c r="E146" s="9">
        <f t="shared" si="2"/>
        <v>0</v>
      </c>
      <c r="F146" s="238"/>
      <c r="G146" s="239"/>
      <c r="H146" s="7"/>
      <c r="I146" s="7"/>
      <c r="J146" s="39">
        <f t="shared" si="3"/>
        <v>0</v>
      </c>
    </row>
    <row r="147" spans="3:10" ht="15.75" thickBot="1" x14ac:dyDescent="0.3">
      <c r="C147" s="9">
        <f t="shared" si="2"/>
        <v>0</v>
      </c>
      <c r="D147" s="9">
        <f t="shared" si="2"/>
        <v>0</v>
      </c>
      <c r="E147" s="9">
        <f t="shared" si="2"/>
        <v>0</v>
      </c>
      <c r="F147" s="238"/>
      <c r="G147" s="239"/>
      <c r="H147" s="7"/>
      <c r="I147" s="7"/>
      <c r="J147" s="39">
        <f t="shared" si="3"/>
        <v>0</v>
      </c>
    </row>
    <row r="148" spans="3:10" ht="15.75" thickBot="1" x14ac:dyDescent="0.3">
      <c r="C148" s="9">
        <f t="shared" si="2"/>
        <v>0</v>
      </c>
      <c r="D148" s="9">
        <f t="shared" si="2"/>
        <v>0</v>
      </c>
      <c r="E148" s="9">
        <f t="shared" si="2"/>
        <v>0</v>
      </c>
      <c r="F148" s="238"/>
      <c r="G148" s="239"/>
      <c r="H148" s="7"/>
      <c r="I148" s="7"/>
      <c r="J148" s="39">
        <f t="shared" si="3"/>
        <v>0</v>
      </c>
    </row>
    <row r="149" spans="3:10" ht="15.75" thickBot="1" x14ac:dyDescent="0.3">
      <c r="C149" s="9">
        <f t="shared" si="2"/>
        <v>0</v>
      </c>
      <c r="D149" s="9">
        <f t="shared" si="2"/>
        <v>0</v>
      </c>
      <c r="E149" s="9">
        <f t="shared" si="2"/>
        <v>0</v>
      </c>
      <c r="F149" s="238"/>
      <c r="G149" s="239"/>
      <c r="H149" s="8"/>
      <c r="I149" s="8"/>
      <c r="J149" s="40">
        <f t="shared" si="3"/>
        <v>0</v>
      </c>
    </row>
    <row r="150" spans="3:10" ht="15.75" thickBot="1" x14ac:dyDescent="0.3">
      <c r="C150" s="10"/>
      <c r="D150" s="11"/>
      <c r="E150" s="11"/>
      <c r="F150" s="11"/>
      <c r="G150" s="11"/>
      <c r="H150" s="11"/>
      <c r="I150" s="39">
        <f>SUM(I136:I149)</f>
        <v>100</v>
      </c>
      <c r="J150" s="39">
        <f>SUM(J136:J149)</f>
        <v>8200</v>
      </c>
    </row>
    <row r="151" spans="3:10" ht="15.75" thickBot="1" x14ac:dyDescent="0.3">
      <c r="C151" s="42"/>
      <c r="D151" s="43"/>
      <c r="E151" s="44" t="s">
        <v>93</v>
      </c>
      <c r="F151" s="46">
        <f>J150/I150</f>
        <v>82</v>
      </c>
      <c r="G151" s="45">
        <f>ROUND(F151,0)</f>
        <v>82</v>
      </c>
      <c r="H151" s="43"/>
      <c r="I151" s="43"/>
      <c r="J151" s="41"/>
    </row>
    <row r="163" ht="16.149999999999999" customHeight="1" x14ac:dyDescent="0.25"/>
    <row r="215" ht="28.9" customHeight="1" x14ac:dyDescent="0.25"/>
    <row r="226" ht="14.45" customHeight="1" x14ac:dyDescent="0.25"/>
    <row r="228" ht="14.45" customHeight="1" x14ac:dyDescent="0.25"/>
    <row r="239" ht="28.9" customHeight="1" x14ac:dyDescent="0.25"/>
  </sheetData>
  <mergeCells count="34">
    <mergeCell ref="E19:I19"/>
    <mergeCell ref="D36:H36"/>
    <mergeCell ref="F118:G118"/>
    <mergeCell ref="C75:H75"/>
    <mergeCell ref="F105:G105"/>
    <mergeCell ref="F110:G110"/>
    <mergeCell ref="F111:G111"/>
    <mergeCell ref="F112:G112"/>
    <mergeCell ref="F107:G107"/>
    <mergeCell ref="F108:G108"/>
    <mergeCell ref="F106:G106"/>
    <mergeCell ref="F113:G113"/>
    <mergeCell ref="F114:G114"/>
    <mergeCell ref="F146:G146"/>
    <mergeCell ref="F141:G141"/>
    <mergeCell ref="F142:G142"/>
    <mergeCell ref="F143:G143"/>
    <mergeCell ref="F144:G144"/>
    <mergeCell ref="F147:G147"/>
    <mergeCell ref="F148:G148"/>
    <mergeCell ref="F149:G149"/>
    <mergeCell ref="F96:L96"/>
    <mergeCell ref="F115:G115"/>
    <mergeCell ref="F116:G116"/>
    <mergeCell ref="F117:G117"/>
    <mergeCell ref="F145:G145"/>
    <mergeCell ref="F119:G119"/>
    <mergeCell ref="F136:G136"/>
    <mergeCell ref="F137:G137"/>
    <mergeCell ref="F138:G138"/>
    <mergeCell ref="F139:G139"/>
    <mergeCell ref="F135:G135"/>
    <mergeCell ref="F140:G140"/>
    <mergeCell ref="F109:G109"/>
  </mergeCells>
  <conditionalFormatting sqref="D44:H63">
    <cfRule type="containsBlanks" dxfId="0" priority="1">
      <formula>LEN(TRIM(D44))=0</formula>
    </cfRule>
  </conditionalFormatting>
  <dataValidations count="1">
    <dataValidation type="list" allowBlank="1" showInputMessage="1" showErrorMessage="1" sqref="D106:D119">
      <formula1>$AV$4:$AV$6</formula1>
    </dataValidation>
  </dataValidations>
  <hyperlinks>
    <hyperlink ref="E19" r:id="rId1"/>
    <hyperlink ref="C75" r:id="rId2"/>
    <hyperlink ref="G89:M89" r:id="rId3" display="http://www.nrcs.usda.gov/Internet/FSE_DOCUMENTS/stelprdb1044171.pdf"/>
    <hyperlink ref="F96:L96" r:id="rId4" display="http://www.nrcs.usda.gov/Internet/FSE_DOCUMENTS/stelprdb1044171.pdf"/>
  </hyperlink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topLeftCell="A7" workbookViewId="0">
      <selection sqref="A1:J3"/>
    </sheetView>
  </sheetViews>
  <sheetFormatPr defaultColWidth="8.85546875" defaultRowHeight="15" x14ac:dyDescent="0.25"/>
  <cols>
    <col min="1" max="8" width="8.85546875" style="13"/>
    <col min="9" max="9" width="9.7109375" style="13" bestFit="1" customWidth="1"/>
    <col min="10" max="16384" width="8.85546875" style="13"/>
  </cols>
  <sheetData>
    <row r="1" spans="1:18" x14ac:dyDescent="0.25">
      <c r="A1" s="271" t="s">
        <v>245</v>
      </c>
      <c r="B1" s="272"/>
      <c r="C1" s="272"/>
      <c r="D1" s="272"/>
      <c r="E1" s="272"/>
      <c r="F1" s="272"/>
      <c r="G1" s="272"/>
      <c r="H1" s="272"/>
      <c r="I1" s="272"/>
      <c r="J1" s="273"/>
    </row>
    <row r="2" spans="1:18" x14ac:dyDescent="0.25">
      <c r="A2" s="274"/>
      <c r="B2" s="275"/>
      <c r="C2" s="275"/>
      <c r="D2" s="275"/>
      <c r="E2" s="275"/>
      <c r="F2" s="275"/>
      <c r="G2" s="275"/>
      <c r="H2" s="275"/>
      <c r="I2" s="275"/>
      <c r="J2" s="276"/>
    </row>
    <row r="3" spans="1:18" x14ac:dyDescent="0.25">
      <c r="A3" s="274"/>
      <c r="B3" s="275"/>
      <c r="C3" s="275"/>
      <c r="D3" s="275"/>
      <c r="E3" s="275"/>
      <c r="F3" s="275"/>
      <c r="G3" s="275"/>
      <c r="H3" s="275"/>
      <c r="I3" s="275"/>
      <c r="J3" s="276"/>
    </row>
    <row r="4" spans="1:18" ht="18.75" x14ac:dyDescent="0.3">
      <c r="A4" s="146"/>
      <c r="B4" s="147"/>
      <c r="C4" s="250" t="s">
        <v>146</v>
      </c>
      <c r="D4" s="250"/>
      <c r="E4" s="250"/>
      <c r="F4" s="250"/>
      <c r="G4" s="250"/>
      <c r="H4" s="250"/>
      <c r="I4" s="147"/>
      <c r="J4" s="148"/>
      <c r="P4" s="56"/>
      <c r="R4" s="17"/>
    </row>
    <row r="5" spans="1:18" ht="28.9" customHeight="1" x14ac:dyDescent="0.25">
      <c r="A5" s="298" t="s">
        <v>148</v>
      </c>
      <c r="B5" s="299"/>
      <c r="C5" s="299"/>
      <c r="D5" s="289" t="str">
        <f>'1. Site Info &amp; BMP(s) Selected'!F12</f>
        <v>#000-000-00</v>
      </c>
      <c r="E5" s="300"/>
      <c r="F5" s="291" t="s">
        <v>236</v>
      </c>
      <c r="G5" s="292"/>
      <c r="H5" s="289" t="str">
        <f>'1. Site Info &amp; BMP(s) Selected'!F20</f>
        <v>Noble County, IN</v>
      </c>
      <c r="I5" s="289"/>
      <c r="J5" s="290"/>
    </row>
    <row r="6" spans="1:18" ht="19.5" thickBot="1" x14ac:dyDescent="0.3">
      <c r="A6" s="295" t="s">
        <v>177</v>
      </c>
      <c r="B6" s="296"/>
      <c r="C6" s="296"/>
      <c r="D6" s="296"/>
      <c r="E6" s="296"/>
      <c r="F6" s="296"/>
      <c r="G6" s="296"/>
      <c r="H6" s="296"/>
      <c r="I6" s="296"/>
      <c r="J6" s="297"/>
    </row>
    <row r="7" spans="1:18" x14ac:dyDescent="0.25">
      <c r="A7" s="277" t="str">
        <f>'1. Site Info &amp; BMP(s) Selected'!F13</f>
        <v>Name</v>
      </c>
      <c r="B7" s="278"/>
      <c r="C7" s="279"/>
      <c r="D7" s="167" t="s">
        <v>147</v>
      </c>
      <c r="E7" s="293" t="str">
        <f>'1. Site Info &amp; BMP(s) Selected'!F18</f>
        <v>Phone</v>
      </c>
      <c r="F7" s="293"/>
      <c r="G7" s="293"/>
      <c r="H7" s="293"/>
      <c r="I7" s="293"/>
      <c r="J7" s="294"/>
      <c r="P7" s="19"/>
      <c r="R7" s="17"/>
    </row>
    <row r="8" spans="1:18" x14ac:dyDescent="0.25">
      <c r="A8" s="280"/>
      <c r="B8" s="281"/>
      <c r="C8" s="282"/>
      <c r="D8" s="251" t="str">
        <f>'1. Site Info &amp; BMP(s) Selected'!F14</f>
        <v>Street</v>
      </c>
      <c r="E8" s="252"/>
      <c r="F8" s="252"/>
      <c r="G8" s="252"/>
      <c r="H8" s="252"/>
      <c r="I8" s="252"/>
      <c r="J8" s="253"/>
      <c r="P8" s="19"/>
      <c r="R8" s="17"/>
    </row>
    <row r="9" spans="1:18" x14ac:dyDescent="0.25">
      <c r="A9" s="280"/>
      <c r="B9" s="281"/>
      <c r="C9" s="282"/>
      <c r="D9" s="251" t="str">
        <f>'1. Site Info &amp; BMP(s) Selected'!F15</f>
        <v>City</v>
      </c>
      <c r="E9" s="252"/>
      <c r="F9" s="252"/>
      <c r="G9" s="252"/>
      <c r="H9" s="252"/>
      <c r="I9" s="252"/>
      <c r="J9" s="253"/>
      <c r="P9" s="19"/>
    </row>
    <row r="10" spans="1:18" x14ac:dyDescent="0.25">
      <c r="A10" s="280"/>
      <c r="B10" s="281"/>
      <c r="C10" s="282"/>
      <c r="D10" s="251" t="str">
        <f>'1. Site Info &amp; BMP(s) Selected'!F16</f>
        <v>Ohio</v>
      </c>
      <c r="E10" s="252"/>
      <c r="F10" s="252"/>
      <c r="G10" s="252"/>
      <c r="H10" s="252"/>
      <c r="I10" s="252"/>
      <c r="J10" s="253"/>
    </row>
    <row r="11" spans="1:18" x14ac:dyDescent="0.25">
      <c r="A11" s="280"/>
      <c r="B11" s="281"/>
      <c r="C11" s="282"/>
      <c r="D11" s="251" t="str">
        <f>'1. Site Info &amp; BMP(s) Selected'!F17</f>
        <v>Zip</v>
      </c>
      <c r="E11" s="252"/>
      <c r="F11" s="252"/>
      <c r="G11" s="252"/>
      <c r="H11" s="252"/>
      <c r="I11" s="252"/>
      <c r="J11" s="253"/>
    </row>
    <row r="12" spans="1:18" ht="19.5" thickBot="1" x14ac:dyDescent="0.35">
      <c r="A12" s="283"/>
      <c r="B12" s="284"/>
      <c r="C12" s="285"/>
      <c r="D12" s="286"/>
      <c r="E12" s="287"/>
      <c r="F12" s="287"/>
      <c r="G12" s="287"/>
      <c r="H12" s="287"/>
      <c r="I12" s="287"/>
      <c r="J12" s="288"/>
    </row>
    <row r="13" spans="1:18" s="62" customFormat="1" ht="26.45" customHeight="1" thickBot="1" x14ac:dyDescent="0.3">
      <c r="A13" s="256" t="s">
        <v>430</v>
      </c>
      <c r="B13" s="257"/>
      <c r="C13" s="257"/>
      <c r="D13" s="257"/>
      <c r="E13" s="257"/>
      <c r="F13" s="257"/>
      <c r="G13" s="257"/>
      <c r="H13" s="257"/>
      <c r="I13" s="258"/>
      <c r="J13" s="208">
        <f>'1. Site Info &amp; BMP(s) Selected'!H50</f>
        <v>0</v>
      </c>
    </row>
    <row r="14" spans="1:18" x14ac:dyDescent="0.25">
      <c r="A14" s="249" t="s">
        <v>237</v>
      </c>
      <c r="B14" s="250"/>
      <c r="C14" s="250"/>
      <c r="D14" s="250"/>
      <c r="E14" s="250"/>
      <c r="F14" s="250"/>
      <c r="G14" s="250"/>
      <c r="H14" s="247" t="s">
        <v>152</v>
      </c>
      <c r="I14" s="248"/>
      <c r="J14" s="149"/>
    </row>
    <row r="15" spans="1:18" ht="15.75" thickBot="1" x14ac:dyDescent="0.3">
      <c r="A15" s="265" t="str">
        <f>'1. Site Info &amp; BMP(s) Selected'!C75</f>
        <v>Conservation Crop Rotation (CP 328)</v>
      </c>
      <c r="B15" s="266"/>
      <c r="C15" s="267"/>
      <c r="D15" s="267"/>
      <c r="E15" s="267"/>
      <c r="F15" s="267"/>
      <c r="G15" s="266"/>
      <c r="H15" s="254">
        <f>'2. Hydrologic Soil Group and CN'!G66</f>
        <v>73.7</v>
      </c>
      <c r="I15" s="255"/>
      <c r="J15" s="149"/>
    </row>
    <row r="16" spans="1:18" ht="18" customHeight="1" x14ac:dyDescent="0.25">
      <c r="A16" s="249" t="s">
        <v>150</v>
      </c>
      <c r="B16" s="268"/>
      <c r="C16" s="159" t="e">
        <f>'4. Rainfall Data'!V51</f>
        <v>#DIV/0!</v>
      </c>
      <c r="D16" s="160" t="s">
        <v>161</v>
      </c>
      <c r="E16" s="159" t="e">
        <f>C16*H$15/12</f>
        <v>#DIV/0!</v>
      </c>
      <c r="F16" s="160" t="s">
        <v>162</v>
      </c>
      <c r="G16" s="150"/>
      <c r="H16" s="150"/>
      <c r="I16" s="151"/>
      <c r="J16" s="152"/>
    </row>
    <row r="17" spans="1:15" ht="18" customHeight="1" x14ac:dyDescent="0.25">
      <c r="A17" s="269" t="s">
        <v>151</v>
      </c>
      <c r="B17" s="270"/>
      <c r="C17" s="159">
        <f>'4. Rainfall Data'!V63</f>
        <v>3.8798931702658823</v>
      </c>
      <c r="D17" s="161" t="s">
        <v>161</v>
      </c>
      <c r="E17" s="159">
        <f>C17*H$15/12</f>
        <v>23.829010554049628</v>
      </c>
      <c r="F17" s="160" t="s">
        <v>162</v>
      </c>
      <c r="G17" s="150"/>
      <c r="H17" s="150"/>
      <c r="I17" s="151"/>
      <c r="J17" s="152"/>
    </row>
    <row r="18" spans="1:15" ht="18" customHeight="1" x14ac:dyDescent="0.25">
      <c r="A18" s="259" t="s">
        <v>163</v>
      </c>
      <c r="B18" s="260"/>
      <c r="C18" s="260"/>
      <c r="D18" s="261"/>
      <c r="E18" s="162">
        <f>'1. Site Info &amp; BMP(s) Selected'!H30*2+43</f>
        <v>43</v>
      </c>
      <c r="F18" s="163" t="s">
        <v>164</v>
      </c>
      <c r="G18" s="151"/>
      <c r="H18" s="151"/>
      <c r="I18" s="151"/>
      <c r="J18" s="152"/>
    </row>
    <row r="19" spans="1:15" ht="18" customHeight="1" x14ac:dyDescent="0.25">
      <c r="A19" s="259" t="s">
        <v>166</v>
      </c>
      <c r="B19" s="260"/>
      <c r="C19" s="260"/>
      <c r="D19" s="261"/>
      <c r="E19" s="164" t="e">
        <f>'4. Rainfall Data'!V60</f>
        <v>#DIV/0!</v>
      </c>
      <c r="F19" s="160" t="s">
        <v>165</v>
      </c>
      <c r="G19" s="151"/>
      <c r="H19" s="151"/>
      <c r="I19" s="151"/>
      <c r="J19" s="152"/>
    </row>
    <row r="20" spans="1:15" ht="14.45" customHeight="1" x14ac:dyDescent="0.25">
      <c r="A20" s="259" t="s">
        <v>167</v>
      </c>
      <c r="B20" s="260"/>
      <c r="C20" s="260"/>
      <c r="D20" s="261"/>
      <c r="E20" s="164">
        <f>'4. Rainfall Data'!V74</f>
        <v>2.2632358753834265</v>
      </c>
      <c r="F20" s="160" t="s">
        <v>165</v>
      </c>
      <c r="G20" s="151"/>
      <c r="H20" s="151"/>
      <c r="I20" s="151"/>
      <c r="J20" s="152"/>
    </row>
    <row r="21" spans="1:15" ht="14.45" customHeight="1" x14ac:dyDescent="0.25">
      <c r="A21" s="259" t="s">
        <v>423</v>
      </c>
      <c r="B21" s="260"/>
      <c r="C21" s="260"/>
      <c r="D21" s="261"/>
      <c r="E21" s="164" t="str">
        <f>IF('4. Rainfall Data'!E130&gt;0,"Yes","No")</f>
        <v>No</v>
      </c>
      <c r="F21" s="160"/>
      <c r="G21" s="151"/>
      <c r="H21" s="151"/>
      <c r="I21" s="151"/>
      <c r="J21" s="152"/>
    </row>
    <row r="22" spans="1:15" ht="18" customHeight="1" thickBot="1" x14ac:dyDescent="0.3">
      <c r="A22" s="262" t="s">
        <v>221</v>
      </c>
      <c r="B22" s="263"/>
      <c r="C22" s="263"/>
      <c r="D22" s="264"/>
      <c r="E22" s="165" t="e">
        <f>'4. Rainfall Data'!V77</f>
        <v>#DIV/0!</v>
      </c>
      <c r="F22" s="166" t="s">
        <v>165</v>
      </c>
      <c r="G22" s="153"/>
      <c r="H22" s="153"/>
      <c r="I22" s="153"/>
      <c r="J22" s="154"/>
      <c r="O22" s="137"/>
    </row>
    <row r="23" spans="1:15" ht="14.45" customHeight="1" x14ac:dyDescent="0.25">
      <c r="A23" s="62"/>
      <c r="B23" s="62"/>
      <c r="C23" s="62"/>
      <c r="D23" s="62"/>
      <c r="E23" s="62"/>
      <c r="F23" s="62"/>
      <c r="G23" s="62"/>
      <c r="H23" s="62"/>
      <c r="I23" s="62"/>
      <c r="J23" s="62"/>
      <c r="O23" s="137"/>
    </row>
    <row r="24" spans="1:15" ht="14.45" customHeight="1" x14ac:dyDescent="0.25">
      <c r="A24" s="62"/>
      <c r="B24" s="62"/>
      <c r="C24" s="62"/>
      <c r="D24" s="62"/>
      <c r="E24" s="62"/>
      <c r="F24" s="62"/>
      <c r="G24" s="62"/>
      <c r="H24" s="62"/>
      <c r="I24" s="62"/>
      <c r="J24" s="62"/>
      <c r="K24" s="62"/>
      <c r="O24" s="138"/>
    </row>
    <row r="25" spans="1:15" ht="14.45" customHeight="1" x14ac:dyDescent="0.25">
      <c r="A25" s="62"/>
      <c r="B25" s="62"/>
      <c r="C25" s="62"/>
      <c r="D25" s="62"/>
      <c r="E25" s="62"/>
      <c r="F25" s="62"/>
      <c r="G25" s="62"/>
      <c r="H25" s="62"/>
      <c r="I25" s="62"/>
      <c r="J25" s="62"/>
      <c r="K25" s="62"/>
    </row>
    <row r="26" spans="1:15" ht="14.45" customHeight="1" x14ac:dyDescent="0.25">
      <c r="A26" s="62"/>
      <c r="B26" s="62"/>
      <c r="C26" s="62"/>
      <c r="D26" s="62"/>
      <c r="E26" s="62"/>
      <c r="F26" s="62"/>
      <c r="G26" s="62"/>
      <c r="H26" s="62"/>
      <c r="I26" s="62"/>
      <c r="J26" s="62"/>
    </row>
    <row r="27" spans="1:15" ht="14.45" customHeight="1" x14ac:dyDescent="0.25">
      <c r="A27" s="62"/>
      <c r="B27" s="62"/>
      <c r="C27" s="62"/>
      <c r="D27" s="62"/>
      <c r="E27" s="62"/>
      <c r="F27" s="62"/>
      <c r="G27" s="62"/>
      <c r="H27" s="62"/>
      <c r="I27" s="62"/>
      <c r="J27" s="62"/>
      <c r="K27" s="62"/>
      <c r="O27" s="137"/>
    </row>
    <row r="28" spans="1:15" ht="14.45" customHeight="1" x14ac:dyDescent="0.25">
      <c r="A28" s="62"/>
      <c r="B28" s="62"/>
      <c r="C28" s="62"/>
      <c r="D28" s="62"/>
      <c r="E28" s="62"/>
      <c r="F28" s="62"/>
      <c r="G28" s="62"/>
      <c r="H28" s="62"/>
      <c r="I28" s="62"/>
      <c r="J28" s="62"/>
      <c r="K28" s="62"/>
      <c r="O28" s="137"/>
    </row>
    <row r="29" spans="1:15" ht="14.45" customHeight="1" x14ac:dyDescent="0.25">
      <c r="A29" s="62"/>
      <c r="B29" s="62"/>
      <c r="C29" s="62"/>
      <c r="D29" s="62"/>
      <c r="E29" s="62"/>
      <c r="F29" s="62"/>
      <c r="G29" s="62"/>
      <c r="H29" s="62"/>
      <c r="I29" s="62"/>
      <c r="J29" s="62"/>
      <c r="K29" s="62"/>
      <c r="O29" s="137"/>
    </row>
    <row r="30" spans="1:15" ht="14.45" customHeight="1" x14ac:dyDescent="0.25">
      <c r="A30" s="62"/>
      <c r="B30" s="62"/>
      <c r="C30" s="62"/>
      <c r="D30" s="62"/>
      <c r="E30" s="62"/>
      <c r="F30" s="62"/>
      <c r="G30" s="62"/>
      <c r="H30" s="62"/>
      <c r="I30" s="62"/>
      <c r="J30" s="62"/>
      <c r="K30" s="62"/>
      <c r="O30" s="138"/>
    </row>
  </sheetData>
  <mergeCells count="26">
    <mergeCell ref="A1:J3"/>
    <mergeCell ref="A7:C12"/>
    <mergeCell ref="D12:J12"/>
    <mergeCell ref="C4:H4"/>
    <mergeCell ref="H5:J5"/>
    <mergeCell ref="F5:G5"/>
    <mergeCell ref="E7:J7"/>
    <mergeCell ref="A6:J6"/>
    <mergeCell ref="A5:C5"/>
    <mergeCell ref="D5:E5"/>
    <mergeCell ref="D8:J8"/>
    <mergeCell ref="D9:J9"/>
    <mergeCell ref="A21:D21"/>
    <mergeCell ref="A22:D22"/>
    <mergeCell ref="A15:G15"/>
    <mergeCell ref="A18:D18"/>
    <mergeCell ref="A19:D19"/>
    <mergeCell ref="A20:D20"/>
    <mergeCell ref="A16:B16"/>
    <mergeCell ref="A17:B17"/>
    <mergeCell ref="H14:I14"/>
    <mergeCell ref="A14:G14"/>
    <mergeCell ref="D10:J10"/>
    <mergeCell ref="D11:J11"/>
    <mergeCell ref="H15:I15"/>
    <mergeCell ref="A13:I13"/>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M655"/>
  <sheetViews>
    <sheetView zoomScale="70" zoomScaleNormal="70" workbookViewId="0"/>
  </sheetViews>
  <sheetFormatPr defaultColWidth="12.85546875" defaultRowHeight="15" x14ac:dyDescent="0.25"/>
  <cols>
    <col min="1" max="1" width="20.42578125" style="13" customWidth="1"/>
    <col min="2" max="2" width="23.7109375" style="13" customWidth="1"/>
    <col min="3" max="5" width="11.42578125" style="62" customWidth="1"/>
    <col min="6" max="6" width="13.28515625" style="62" customWidth="1"/>
    <col min="7" max="8" width="12.85546875" style="13"/>
    <col min="9" max="9" width="13" style="14" customWidth="1"/>
    <col min="10" max="10" width="16.28515625" style="63" customWidth="1"/>
    <col min="11" max="11" width="12.85546875" style="14"/>
    <col min="12" max="12" width="22" style="63" customWidth="1"/>
    <col min="13" max="13" width="20.7109375" style="63" customWidth="1"/>
    <col min="14" max="16" width="12.85546875" style="13"/>
    <col min="17" max="17" width="12.85546875" style="51"/>
    <col min="18" max="67" width="12.85546875" style="13"/>
    <col min="68" max="72" width="12.85546875" style="1"/>
    <col min="73" max="299" width="12.85546875" style="62"/>
    <col min="300" max="16384" width="12.85546875" style="1"/>
  </cols>
  <sheetData>
    <row r="1" spans="2:455" ht="34.5" thickBot="1" x14ac:dyDescent="0.55000000000000004">
      <c r="B1" s="171" t="s">
        <v>246</v>
      </c>
      <c r="L1" s="13"/>
      <c r="M1" s="13"/>
      <c r="O1" s="51"/>
      <c r="BP1" s="62"/>
      <c r="BQ1" s="62"/>
      <c r="BR1" s="62"/>
      <c r="BS1" s="62"/>
      <c r="BT1" s="62"/>
      <c r="KN1" s="62"/>
      <c r="KO1" s="62"/>
      <c r="KP1" s="62"/>
      <c r="KQ1" s="62"/>
      <c r="KR1" s="62"/>
      <c r="KS1" s="62"/>
      <c r="KT1" s="62"/>
      <c r="KU1" s="62"/>
      <c r="KV1" s="62"/>
      <c r="KW1" s="62"/>
      <c r="KX1" s="62"/>
      <c r="KY1" s="62"/>
      <c r="KZ1" s="62"/>
      <c r="LA1" s="62"/>
      <c r="LB1" s="62"/>
      <c r="LC1" s="62"/>
      <c r="LD1" s="62"/>
      <c r="LE1" s="62"/>
      <c r="LF1" s="62"/>
      <c r="LG1" s="62"/>
      <c r="LH1" s="62"/>
      <c r="LI1" s="62"/>
      <c r="LJ1" s="62"/>
      <c r="LK1" s="62"/>
      <c r="LL1" s="62"/>
      <c r="LM1" s="62"/>
      <c r="LN1" s="62"/>
      <c r="LO1" s="62"/>
      <c r="LP1" s="62"/>
      <c r="LQ1" s="62"/>
      <c r="LR1" s="62"/>
      <c r="LS1" s="62"/>
      <c r="LT1" s="62"/>
      <c r="LU1" s="62"/>
      <c r="LV1" s="62"/>
      <c r="LW1" s="62"/>
      <c r="LX1" s="62"/>
      <c r="LY1" s="62"/>
      <c r="LZ1" s="62"/>
      <c r="MA1" s="62"/>
      <c r="MB1" s="62"/>
      <c r="MC1" s="62"/>
      <c r="MD1" s="62"/>
      <c r="ME1" s="62"/>
      <c r="MF1" s="62"/>
      <c r="MG1" s="62"/>
      <c r="MH1" s="62"/>
      <c r="MI1" s="62"/>
      <c r="MJ1" s="62"/>
      <c r="MK1" s="62"/>
      <c r="ML1" s="62"/>
      <c r="MM1" s="62"/>
      <c r="MN1" s="62"/>
      <c r="MO1" s="62"/>
      <c r="MP1" s="62"/>
      <c r="MQ1" s="62"/>
      <c r="MR1" s="62"/>
      <c r="MS1" s="62"/>
      <c r="MT1" s="62"/>
      <c r="MU1" s="62"/>
      <c r="MV1" s="62"/>
      <c r="MW1" s="62"/>
      <c r="MX1" s="62"/>
      <c r="MY1" s="62"/>
      <c r="MZ1" s="62"/>
      <c r="NA1" s="62"/>
      <c r="NB1" s="62"/>
      <c r="NC1" s="62"/>
      <c r="ND1" s="62"/>
      <c r="NE1" s="62"/>
      <c r="NF1" s="62"/>
      <c r="NG1" s="62"/>
      <c r="NH1" s="62"/>
      <c r="NI1" s="62"/>
      <c r="NJ1" s="62"/>
      <c r="NK1" s="62"/>
      <c r="NL1" s="62"/>
      <c r="NM1" s="62"/>
      <c r="NN1" s="62"/>
      <c r="NO1" s="62"/>
      <c r="NP1" s="62"/>
      <c r="NQ1" s="62"/>
      <c r="NR1" s="62"/>
      <c r="NS1" s="62"/>
      <c r="NT1" s="62"/>
      <c r="NU1" s="62"/>
      <c r="NV1" s="62"/>
      <c r="NW1" s="62"/>
      <c r="NX1" s="62"/>
      <c r="NY1" s="62"/>
      <c r="NZ1" s="62"/>
      <c r="OA1" s="62"/>
      <c r="OB1" s="62"/>
      <c r="OC1" s="62"/>
      <c r="OD1" s="62"/>
      <c r="OE1" s="62"/>
      <c r="OF1" s="62"/>
      <c r="OG1" s="62"/>
      <c r="OH1" s="62"/>
      <c r="OI1" s="62"/>
      <c r="OJ1" s="62"/>
      <c r="OK1" s="62"/>
      <c r="OL1" s="62"/>
      <c r="OM1" s="62"/>
      <c r="ON1" s="62"/>
      <c r="OO1" s="62"/>
      <c r="OP1" s="62"/>
      <c r="OQ1" s="62"/>
      <c r="OR1" s="62"/>
      <c r="OS1" s="62"/>
      <c r="OT1" s="62"/>
      <c r="OU1" s="62"/>
      <c r="OV1" s="62"/>
      <c r="OW1" s="62"/>
      <c r="OX1" s="62"/>
      <c r="OY1" s="62"/>
      <c r="OZ1" s="62"/>
      <c r="PA1" s="62"/>
      <c r="PB1" s="62"/>
      <c r="PC1" s="62"/>
      <c r="PD1" s="62"/>
      <c r="PE1" s="62"/>
      <c r="PF1" s="62"/>
      <c r="PG1" s="62"/>
      <c r="PH1" s="62"/>
      <c r="PI1" s="62"/>
      <c r="PJ1" s="62"/>
      <c r="PK1" s="62"/>
      <c r="PL1" s="62"/>
      <c r="PM1" s="62"/>
      <c r="PN1" s="62"/>
      <c r="PO1" s="62"/>
      <c r="PP1" s="62"/>
      <c r="PQ1" s="62"/>
      <c r="PR1" s="62"/>
      <c r="PS1" s="62"/>
      <c r="PT1" s="62"/>
      <c r="PU1" s="62"/>
      <c r="PV1" s="62"/>
      <c r="PW1" s="62"/>
      <c r="PX1" s="62"/>
      <c r="PY1" s="62"/>
      <c r="PZ1" s="62"/>
      <c r="QA1" s="62"/>
      <c r="QB1" s="62"/>
      <c r="QC1" s="62"/>
      <c r="QD1" s="62"/>
      <c r="QE1" s="62"/>
      <c r="QF1" s="62"/>
      <c r="QG1" s="62"/>
      <c r="QH1" s="62"/>
      <c r="QI1" s="62"/>
      <c r="QJ1" s="62"/>
      <c r="QK1" s="62"/>
      <c r="QL1" s="62"/>
      <c r="QM1" s="62"/>
    </row>
    <row r="2" spans="2:455" ht="15.75" thickBot="1" x14ac:dyDescent="0.3">
      <c r="J2" s="64"/>
      <c r="L2" s="98" t="s">
        <v>99</v>
      </c>
      <c r="M2" s="144" t="e">
        <f>'2. Hydrologic Soil Group and CN'!G121</f>
        <v>#DIV/0!</v>
      </c>
      <c r="N2" s="48" t="s">
        <v>101</v>
      </c>
      <c r="O2" s="143" t="e">
        <f>(1000/M2)-10</f>
        <v>#DIV/0!</v>
      </c>
      <c r="P2" s="62"/>
      <c r="R2" s="62"/>
      <c r="BP2" s="62"/>
      <c r="BQ2" s="62"/>
      <c r="BR2" s="62"/>
      <c r="BS2" s="62"/>
      <c r="BT2" s="62"/>
      <c r="KN2" s="62"/>
      <c r="KO2" s="62"/>
      <c r="KP2" s="62"/>
      <c r="KQ2" s="62"/>
      <c r="KR2" s="62"/>
      <c r="KS2" s="62"/>
      <c r="KT2" s="62"/>
      <c r="KU2" s="62"/>
      <c r="KV2" s="62"/>
      <c r="KW2" s="62"/>
      <c r="KX2" s="62"/>
      <c r="KY2" s="62"/>
      <c r="KZ2" s="62"/>
      <c r="LA2" s="62"/>
      <c r="LB2" s="62"/>
      <c r="LC2" s="62"/>
      <c r="LD2" s="62"/>
      <c r="LE2" s="62"/>
      <c r="LF2" s="62"/>
      <c r="LG2" s="62"/>
      <c r="LH2" s="62"/>
      <c r="LI2" s="62"/>
      <c r="LJ2" s="62"/>
      <c r="LK2" s="62"/>
      <c r="LL2" s="62"/>
      <c r="LM2" s="62"/>
      <c r="LN2" s="62"/>
      <c r="LO2" s="62"/>
      <c r="LP2" s="62"/>
      <c r="LQ2" s="62"/>
      <c r="LR2" s="62"/>
      <c r="LS2" s="62"/>
      <c r="LT2" s="62"/>
      <c r="LU2" s="62"/>
      <c r="LV2" s="62"/>
      <c r="LW2" s="62"/>
      <c r="LX2" s="62"/>
      <c r="LY2" s="62"/>
      <c r="LZ2" s="62"/>
      <c r="MA2" s="62"/>
      <c r="MB2" s="62"/>
      <c r="MC2" s="62"/>
      <c r="MD2" s="62"/>
      <c r="ME2" s="62"/>
      <c r="MF2" s="62"/>
      <c r="MG2" s="62"/>
      <c r="MH2" s="62"/>
      <c r="MI2" s="62"/>
      <c r="MJ2" s="62"/>
      <c r="MK2" s="62"/>
      <c r="ML2" s="62"/>
      <c r="MM2" s="62"/>
      <c r="MN2" s="62"/>
      <c r="MO2" s="62"/>
      <c r="MP2" s="62"/>
      <c r="MQ2" s="62"/>
      <c r="MR2" s="62"/>
      <c r="MS2" s="62"/>
      <c r="MT2" s="62"/>
      <c r="MU2" s="62"/>
      <c r="MV2" s="62"/>
      <c r="MW2" s="62"/>
      <c r="MX2" s="62"/>
      <c r="MY2" s="62"/>
      <c r="MZ2" s="62"/>
      <c r="NA2" s="62"/>
      <c r="NB2" s="62"/>
      <c r="NC2" s="62"/>
      <c r="ND2" s="62"/>
      <c r="NE2" s="62"/>
      <c r="NF2" s="62"/>
      <c r="NG2" s="62"/>
      <c r="NH2" s="62"/>
      <c r="NI2" s="62"/>
      <c r="NJ2" s="62"/>
      <c r="NK2" s="62"/>
      <c r="NL2" s="62"/>
      <c r="NM2" s="62"/>
      <c r="NN2" s="62"/>
      <c r="NO2" s="62"/>
      <c r="NP2" s="62"/>
      <c r="NQ2" s="62"/>
      <c r="NR2" s="62"/>
      <c r="NS2" s="62"/>
      <c r="NT2" s="62"/>
      <c r="NU2" s="62"/>
      <c r="NV2" s="62"/>
      <c r="NW2" s="62"/>
      <c r="NX2" s="62"/>
      <c r="NY2" s="62"/>
      <c r="NZ2" s="62"/>
      <c r="OA2" s="62"/>
      <c r="OB2" s="62"/>
      <c r="OC2" s="62"/>
      <c r="OD2" s="62"/>
      <c r="OE2" s="62"/>
      <c r="OF2" s="62"/>
      <c r="OG2" s="62"/>
      <c r="OH2" s="62"/>
      <c r="OI2" s="62"/>
      <c r="OJ2" s="62"/>
      <c r="OK2" s="62"/>
      <c r="OL2" s="62"/>
      <c r="OM2" s="62"/>
      <c r="ON2" s="62"/>
      <c r="OO2" s="62"/>
      <c r="OP2" s="62"/>
      <c r="OQ2" s="62"/>
      <c r="OR2" s="62"/>
      <c r="OS2" s="62"/>
      <c r="OT2" s="62"/>
      <c r="OU2" s="62"/>
      <c r="OV2" s="62"/>
      <c r="OW2" s="62"/>
      <c r="OX2" s="62"/>
      <c r="OY2" s="62"/>
      <c r="OZ2" s="62"/>
      <c r="PA2" s="62"/>
      <c r="PB2" s="62"/>
      <c r="PC2" s="62"/>
      <c r="PD2" s="62"/>
      <c r="PE2" s="62"/>
      <c r="PF2" s="62"/>
      <c r="PG2" s="62"/>
      <c r="PH2" s="62"/>
      <c r="PI2" s="62"/>
      <c r="PJ2" s="62"/>
      <c r="PK2" s="62"/>
      <c r="PL2" s="62"/>
      <c r="PM2" s="62"/>
      <c r="PN2" s="62"/>
      <c r="PO2" s="62"/>
      <c r="PP2" s="62"/>
      <c r="PQ2" s="62"/>
      <c r="PR2" s="62"/>
      <c r="PS2" s="62"/>
      <c r="PT2" s="62"/>
      <c r="PU2" s="62"/>
      <c r="PV2" s="62"/>
      <c r="PW2" s="62"/>
      <c r="PX2" s="62"/>
      <c r="PY2" s="62"/>
      <c r="PZ2" s="62"/>
      <c r="QA2" s="62"/>
      <c r="QB2" s="62"/>
      <c r="QC2" s="62"/>
      <c r="QD2" s="62"/>
      <c r="QE2" s="62"/>
      <c r="QF2" s="62"/>
      <c r="QG2" s="62"/>
      <c r="QH2" s="62"/>
      <c r="QI2" s="62"/>
      <c r="QJ2" s="62"/>
      <c r="QK2" s="62"/>
      <c r="QL2" s="62"/>
      <c r="QM2" s="62"/>
    </row>
    <row r="3" spans="2:455" ht="15.75" thickBot="1" x14ac:dyDescent="0.3">
      <c r="J3" s="64"/>
      <c r="K3" s="47"/>
      <c r="L3" s="98" t="s">
        <v>100</v>
      </c>
      <c r="M3" s="145">
        <f>'2. Hydrologic Soil Group and CN'!G151</f>
        <v>82</v>
      </c>
      <c r="N3" s="48" t="s">
        <v>102</v>
      </c>
      <c r="O3" s="143">
        <f>(1000/M3)-10</f>
        <v>2.1951219512195124</v>
      </c>
      <c r="P3" s="62"/>
      <c r="R3" s="62"/>
      <c r="BP3" s="62"/>
      <c r="BQ3" s="62"/>
      <c r="BR3" s="62"/>
      <c r="BS3" s="62"/>
      <c r="BT3" s="62"/>
      <c r="KN3" s="62"/>
      <c r="KO3" s="62"/>
      <c r="KP3" s="62"/>
      <c r="KQ3" s="62"/>
      <c r="KR3" s="62"/>
      <c r="KS3" s="62"/>
      <c r="KT3" s="62"/>
      <c r="KU3" s="62"/>
      <c r="KV3" s="62"/>
      <c r="KW3" s="62"/>
      <c r="KX3" s="62"/>
      <c r="KY3" s="62"/>
      <c r="KZ3" s="62"/>
      <c r="LA3" s="62"/>
      <c r="LB3" s="62"/>
      <c r="LC3" s="62"/>
      <c r="LD3" s="62"/>
      <c r="LE3" s="62"/>
      <c r="LF3" s="62"/>
      <c r="LG3" s="62"/>
      <c r="LH3" s="62"/>
      <c r="LI3" s="62"/>
      <c r="LJ3" s="62"/>
      <c r="LK3" s="62"/>
      <c r="LL3" s="62"/>
      <c r="LM3" s="62"/>
      <c r="LN3" s="62"/>
      <c r="LO3" s="62"/>
      <c r="LP3" s="62"/>
      <c r="LQ3" s="62"/>
      <c r="LR3" s="62"/>
      <c r="LS3" s="62"/>
      <c r="LT3" s="62"/>
      <c r="LU3" s="62"/>
      <c r="LV3" s="62"/>
      <c r="LW3" s="62"/>
      <c r="LX3" s="62"/>
      <c r="LY3" s="62"/>
      <c r="LZ3" s="62"/>
      <c r="MA3" s="62"/>
      <c r="MB3" s="62"/>
      <c r="MC3" s="62"/>
      <c r="MD3" s="62"/>
      <c r="ME3" s="62"/>
      <c r="MF3" s="62"/>
      <c r="MG3" s="62"/>
      <c r="MH3" s="62"/>
      <c r="MI3" s="62"/>
      <c r="MJ3" s="62"/>
      <c r="MK3" s="62"/>
      <c r="ML3" s="62"/>
      <c r="MM3" s="62"/>
      <c r="MN3" s="62"/>
      <c r="MO3" s="62"/>
      <c r="MP3" s="62"/>
      <c r="MQ3" s="62"/>
      <c r="MR3" s="62"/>
      <c r="MS3" s="62"/>
      <c r="MT3" s="62"/>
      <c r="MU3" s="62"/>
      <c r="MV3" s="62"/>
      <c r="MW3" s="62"/>
      <c r="MX3" s="62"/>
      <c r="MY3" s="62"/>
      <c r="MZ3" s="62"/>
      <c r="NA3" s="62"/>
      <c r="NB3" s="62"/>
      <c r="NC3" s="62"/>
      <c r="ND3" s="62"/>
      <c r="NE3" s="62"/>
      <c r="NF3" s="62"/>
      <c r="NG3" s="62"/>
      <c r="NH3" s="62"/>
      <c r="NI3" s="62"/>
      <c r="NJ3" s="62"/>
      <c r="NK3" s="62"/>
      <c r="NL3" s="62"/>
      <c r="NM3" s="62"/>
      <c r="NN3" s="62"/>
      <c r="NO3" s="62"/>
      <c r="NP3" s="62"/>
      <c r="NQ3" s="62"/>
      <c r="NR3" s="62"/>
      <c r="NS3" s="62"/>
      <c r="NT3" s="62"/>
      <c r="NU3" s="62"/>
      <c r="NV3" s="62"/>
      <c r="NW3" s="62"/>
      <c r="NX3" s="62"/>
      <c r="NY3" s="62"/>
      <c r="NZ3" s="62"/>
      <c r="OA3" s="62"/>
      <c r="OB3" s="62"/>
      <c r="OC3" s="62"/>
      <c r="OD3" s="62"/>
      <c r="OE3" s="62"/>
      <c r="OF3" s="62"/>
      <c r="OG3" s="62"/>
      <c r="OH3" s="62"/>
      <c r="OI3" s="62"/>
      <c r="OJ3" s="62"/>
      <c r="OK3" s="62"/>
      <c r="OL3" s="62"/>
      <c r="OM3" s="62"/>
      <c r="ON3" s="62"/>
      <c r="OO3" s="62"/>
      <c r="OP3" s="62"/>
      <c r="OQ3" s="62"/>
      <c r="OR3" s="62"/>
      <c r="OS3" s="62"/>
      <c r="OT3" s="62"/>
      <c r="OU3" s="62"/>
      <c r="OV3" s="62"/>
      <c r="OW3" s="62"/>
      <c r="OX3" s="62"/>
      <c r="OY3" s="62"/>
      <c r="OZ3" s="62"/>
      <c r="PA3" s="62"/>
      <c r="PB3" s="62"/>
      <c r="PC3" s="62"/>
      <c r="PD3" s="62"/>
      <c r="PE3" s="62"/>
      <c r="PF3" s="62"/>
      <c r="PG3" s="62"/>
      <c r="PH3" s="62"/>
      <c r="PI3" s="62"/>
      <c r="PJ3" s="62"/>
      <c r="PK3" s="62"/>
      <c r="PL3" s="62"/>
      <c r="PM3" s="62"/>
      <c r="PN3" s="62"/>
      <c r="PO3" s="62"/>
      <c r="PP3" s="62"/>
      <c r="PQ3" s="62"/>
      <c r="PR3" s="62"/>
      <c r="PS3" s="62"/>
      <c r="PT3" s="62"/>
      <c r="PU3" s="62"/>
      <c r="PV3" s="62"/>
      <c r="PW3" s="62"/>
      <c r="PX3" s="62"/>
      <c r="PY3" s="62"/>
      <c r="PZ3" s="62"/>
      <c r="QA3" s="62"/>
      <c r="QB3" s="62"/>
      <c r="QC3" s="62"/>
      <c r="QD3" s="62"/>
      <c r="QE3" s="62"/>
      <c r="QF3" s="62"/>
      <c r="QG3" s="62"/>
      <c r="QH3" s="62"/>
      <c r="QI3" s="62"/>
      <c r="QJ3" s="62"/>
      <c r="QK3" s="62"/>
      <c r="QL3" s="62"/>
      <c r="QM3" s="62"/>
    </row>
    <row r="4" spans="2:455" s="12" customFormat="1" x14ac:dyDescent="0.25">
      <c r="B4" s="90"/>
      <c r="C4" s="91"/>
      <c r="D4" s="91"/>
      <c r="E4" s="91"/>
      <c r="F4" s="99" t="s">
        <v>267</v>
      </c>
      <c r="G4" s="181" t="s">
        <v>227</v>
      </c>
      <c r="H4" s="178"/>
      <c r="I4" s="53"/>
      <c r="J4" s="53"/>
      <c r="K4" s="53"/>
      <c r="L4" s="102"/>
      <c r="M4" s="101" t="s">
        <v>266</v>
      </c>
      <c r="N4" s="67"/>
      <c r="O4" s="53"/>
      <c r="P4" s="53"/>
      <c r="Q4" s="53"/>
      <c r="R4" s="102"/>
      <c r="S4" s="101" t="s">
        <v>228</v>
      </c>
      <c r="T4" s="67"/>
      <c r="U4" s="53"/>
      <c r="V4" s="53"/>
      <c r="W4" s="53"/>
      <c r="X4" s="102"/>
      <c r="Y4" s="181" t="s">
        <v>222</v>
      </c>
      <c r="Z4" s="178"/>
      <c r="AA4" s="53"/>
      <c r="AB4" s="53"/>
      <c r="AC4" s="53"/>
      <c r="AD4" s="102"/>
      <c r="AE4" s="181" t="s">
        <v>229</v>
      </c>
      <c r="AF4" s="178"/>
      <c r="AG4" s="53"/>
      <c r="AH4" s="53"/>
      <c r="AI4" s="53"/>
      <c r="AJ4" s="102"/>
      <c r="AK4" s="181" t="s">
        <v>223</v>
      </c>
      <c r="AL4" s="178"/>
      <c r="AM4" s="53"/>
      <c r="AN4" s="53"/>
      <c r="AO4" s="53"/>
      <c r="AP4" s="102"/>
      <c r="AQ4" s="181" t="s">
        <v>268</v>
      </c>
      <c r="AR4" s="178"/>
      <c r="AS4" s="53"/>
      <c r="AT4" s="53"/>
      <c r="AU4" s="53"/>
      <c r="AV4" s="102"/>
      <c r="AW4" s="181" t="s">
        <v>269</v>
      </c>
      <c r="AX4" s="178"/>
      <c r="AY4" s="53"/>
      <c r="AZ4" s="53"/>
      <c r="BA4" s="53"/>
      <c r="BB4" s="53"/>
      <c r="BC4" s="181" t="s">
        <v>230</v>
      </c>
      <c r="BD4" s="178"/>
      <c r="BE4" s="53"/>
      <c r="BF4" s="53"/>
      <c r="BG4" s="53"/>
      <c r="BH4" s="53"/>
      <c r="BI4" s="181" t="s">
        <v>231</v>
      </c>
      <c r="BJ4" s="178"/>
      <c r="BK4" s="53"/>
      <c r="BL4" s="53"/>
      <c r="BM4" s="53"/>
      <c r="BN4" s="102"/>
      <c r="BO4" s="181" t="s">
        <v>232</v>
      </c>
      <c r="BP4" s="178"/>
      <c r="BQ4" s="53"/>
      <c r="BR4" s="53"/>
      <c r="BS4" s="53"/>
      <c r="BT4" s="102"/>
      <c r="BU4" s="181" t="s">
        <v>226</v>
      </c>
      <c r="BV4" s="178"/>
      <c r="BW4" s="53"/>
      <c r="BX4" s="53"/>
      <c r="BY4" s="53"/>
      <c r="BZ4" s="102"/>
      <c r="CA4" s="181" t="s">
        <v>233</v>
      </c>
      <c r="CB4" s="178"/>
      <c r="CC4" s="53"/>
      <c r="CD4" s="53"/>
      <c r="CE4" s="53"/>
      <c r="CF4" s="102"/>
      <c r="CG4" s="181" t="s">
        <v>234</v>
      </c>
      <c r="CH4" s="178"/>
      <c r="CI4" s="53"/>
      <c r="CJ4" s="53"/>
      <c r="CK4" s="53"/>
      <c r="CL4" s="102"/>
      <c r="CM4" s="181" t="s">
        <v>270</v>
      </c>
      <c r="CN4" s="178"/>
      <c r="CO4" s="53"/>
      <c r="CP4" s="53"/>
      <c r="CQ4" s="53"/>
      <c r="CR4" s="102"/>
      <c r="CS4" s="181" t="s">
        <v>274</v>
      </c>
      <c r="CT4" s="178"/>
      <c r="CU4" s="53"/>
      <c r="CV4" s="53"/>
      <c r="CW4" s="53"/>
      <c r="CX4" s="102"/>
      <c r="CY4" s="181" t="s">
        <v>272</v>
      </c>
      <c r="CZ4" s="178"/>
      <c r="DA4" s="53"/>
      <c r="DB4" s="53"/>
      <c r="DC4" s="53"/>
      <c r="DD4" s="102"/>
      <c r="DE4" s="181" t="s">
        <v>276</v>
      </c>
      <c r="DF4" s="178"/>
      <c r="DG4" s="53"/>
      <c r="DH4" s="53"/>
      <c r="DI4" s="53"/>
      <c r="DJ4" s="102"/>
      <c r="DK4" s="181" t="s">
        <v>277</v>
      </c>
      <c r="DL4" s="178"/>
      <c r="DM4" s="53"/>
      <c r="DN4" s="53"/>
      <c r="DO4" s="53"/>
      <c r="DP4" s="102"/>
      <c r="DQ4" s="181" t="s">
        <v>279</v>
      </c>
      <c r="DR4" s="178"/>
      <c r="DS4" s="53"/>
      <c r="DT4" s="53"/>
      <c r="DU4" s="53"/>
      <c r="DV4" s="102"/>
      <c r="DW4" s="181" t="s">
        <v>281</v>
      </c>
      <c r="DX4" s="178"/>
      <c r="DY4" s="53"/>
      <c r="DZ4" s="53"/>
      <c r="EA4" s="53"/>
      <c r="EB4" s="102"/>
      <c r="EC4" s="181" t="s">
        <v>283</v>
      </c>
      <c r="ED4" s="178"/>
      <c r="EE4" s="53"/>
      <c r="EF4" s="53"/>
      <c r="EG4" s="53"/>
      <c r="EH4" s="102"/>
      <c r="EI4" s="181" t="s">
        <v>284</v>
      </c>
      <c r="EJ4" s="178"/>
      <c r="EK4" s="53"/>
      <c r="EL4" s="53"/>
      <c r="EM4" s="53"/>
      <c r="EN4" s="102"/>
      <c r="EO4" s="181" t="s">
        <v>285</v>
      </c>
      <c r="EP4" s="178"/>
      <c r="EQ4" s="53"/>
      <c r="ER4" s="53"/>
      <c r="ES4" s="53"/>
      <c r="ET4" s="102"/>
      <c r="EU4" s="181" t="s">
        <v>286</v>
      </c>
      <c r="EV4" s="178"/>
      <c r="EW4" s="53"/>
      <c r="EX4" s="53"/>
      <c r="EY4" s="53"/>
      <c r="EZ4" s="102"/>
      <c r="FA4" s="181" t="s">
        <v>288</v>
      </c>
      <c r="FB4" s="178"/>
      <c r="FC4" s="53"/>
      <c r="FD4" s="53"/>
      <c r="FE4" s="53"/>
      <c r="FF4" s="102"/>
      <c r="FG4" s="181" t="s">
        <v>291</v>
      </c>
      <c r="FH4" s="178"/>
      <c r="FI4" s="53"/>
      <c r="FJ4" s="53"/>
      <c r="FK4" s="53"/>
      <c r="FL4" s="102"/>
      <c r="FM4" s="181" t="s">
        <v>293</v>
      </c>
      <c r="FN4" s="178"/>
      <c r="FO4" s="53"/>
      <c r="FP4" s="53"/>
      <c r="FQ4" s="53"/>
      <c r="FR4" s="102"/>
      <c r="FS4" s="181" t="s">
        <v>294</v>
      </c>
      <c r="FT4" s="178"/>
      <c r="FU4" s="53"/>
      <c r="FV4" s="53"/>
      <c r="FW4" s="53"/>
      <c r="FX4" s="102"/>
      <c r="FY4" s="181" t="s">
        <v>296</v>
      </c>
      <c r="FZ4" s="178"/>
      <c r="GA4" s="53"/>
      <c r="GB4" s="53"/>
      <c r="GC4" s="53"/>
      <c r="GD4" s="102"/>
      <c r="GE4" s="181" t="s">
        <v>298</v>
      </c>
      <c r="GF4" s="178"/>
      <c r="GG4" s="53"/>
      <c r="GH4" s="53"/>
      <c r="GI4" s="53"/>
      <c r="GJ4" s="102"/>
      <c r="GK4" s="181" t="s">
        <v>300</v>
      </c>
      <c r="GL4" s="178"/>
      <c r="GM4" s="53"/>
      <c r="GN4" s="53"/>
      <c r="GO4" s="53"/>
      <c r="GP4" s="102"/>
      <c r="GQ4" s="181" t="s">
        <v>302</v>
      </c>
      <c r="GR4" s="178"/>
      <c r="GS4" s="53"/>
      <c r="GT4" s="53"/>
      <c r="GU4" s="53"/>
      <c r="GV4" s="102"/>
      <c r="GW4" s="181" t="s">
        <v>305</v>
      </c>
      <c r="GX4" s="178"/>
      <c r="GY4" s="53"/>
      <c r="GZ4" s="53"/>
      <c r="HA4" s="53"/>
      <c r="HB4" s="102"/>
      <c r="HC4" s="181" t="s">
        <v>307</v>
      </c>
      <c r="HD4" s="178"/>
      <c r="HE4" s="53"/>
      <c r="HF4" s="53"/>
      <c r="HG4" s="53"/>
      <c r="HH4" s="102"/>
      <c r="HI4" s="181" t="s">
        <v>309</v>
      </c>
      <c r="HJ4" s="178"/>
      <c r="HK4" s="53"/>
      <c r="HL4" s="53"/>
      <c r="HM4" s="53"/>
      <c r="HN4" s="102"/>
      <c r="HO4" s="101" t="s">
        <v>310</v>
      </c>
      <c r="HP4" s="67"/>
      <c r="HQ4" s="53"/>
      <c r="HR4" s="53"/>
      <c r="HS4" s="53"/>
      <c r="HT4" s="102"/>
      <c r="HU4" s="101" t="s">
        <v>311</v>
      </c>
      <c r="HV4" s="67"/>
      <c r="HW4" s="53"/>
      <c r="HX4" s="53"/>
      <c r="HY4" s="53"/>
      <c r="HZ4" s="102"/>
      <c r="IA4" s="101" t="s">
        <v>313</v>
      </c>
      <c r="IB4" s="67"/>
      <c r="IC4" s="53"/>
      <c r="ID4" s="53"/>
      <c r="IE4" s="53"/>
      <c r="IF4" s="102"/>
      <c r="IG4" s="101" t="s">
        <v>315</v>
      </c>
      <c r="IH4" s="67"/>
      <c r="II4" s="53"/>
      <c r="IJ4" s="53"/>
      <c r="IK4" s="53"/>
      <c r="IL4" s="102"/>
      <c r="IM4" s="101" t="s">
        <v>317</v>
      </c>
      <c r="IN4" s="67"/>
      <c r="IO4" s="53"/>
      <c r="IP4" s="53"/>
      <c r="IQ4" s="53"/>
      <c r="IR4" s="102"/>
      <c r="IS4" s="101" t="s">
        <v>319</v>
      </c>
      <c r="IT4" s="67"/>
      <c r="IU4" s="53"/>
      <c r="IV4" s="53"/>
      <c r="IW4" s="53"/>
      <c r="IX4" s="102"/>
      <c r="IY4" s="101" t="s">
        <v>321</v>
      </c>
      <c r="IZ4" s="67"/>
      <c r="JA4" s="53"/>
      <c r="JB4" s="53"/>
      <c r="JC4" s="53"/>
      <c r="JD4" s="102"/>
      <c r="JE4" s="101" t="s">
        <v>322</v>
      </c>
      <c r="JF4" s="67"/>
      <c r="JG4" s="53"/>
      <c r="JH4" s="53"/>
      <c r="JI4" s="53"/>
      <c r="JJ4" s="102"/>
      <c r="JK4" s="101" t="s">
        <v>323</v>
      </c>
      <c r="JL4" s="67"/>
      <c r="JM4" s="53"/>
      <c r="JN4" s="53"/>
      <c r="JO4" s="53"/>
      <c r="JP4" s="102"/>
      <c r="JQ4" s="61"/>
      <c r="JR4" s="61"/>
      <c r="JS4" s="61"/>
      <c r="JT4" s="61"/>
      <c r="JU4" s="61"/>
      <c r="JV4" s="61"/>
      <c r="JW4" s="61"/>
      <c r="JX4" s="61"/>
      <c r="JY4" s="61"/>
      <c r="JZ4" s="61"/>
      <c r="KA4" s="61"/>
      <c r="KB4" s="61"/>
      <c r="KC4" s="61"/>
      <c r="KD4" s="61"/>
      <c r="KE4" s="61"/>
      <c r="KF4" s="61"/>
      <c r="KG4" s="61"/>
      <c r="KH4" s="61"/>
      <c r="KI4" s="61"/>
      <c r="KJ4" s="61"/>
      <c r="KK4" s="61"/>
      <c r="KL4" s="61"/>
      <c r="KM4" s="61"/>
    </row>
    <row r="5" spans="2:455" s="13" customFormat="1" x14ac:dyDescent="0.25">
      <c r="B5" s="92"/>
      <c r="C5" s="93"/>
      <c r="D5" s="93"/>
      <c r="E5" s="93"/>
      <c r="F5" s="100" t="s">
        <v>12</v>
      </c>
      <c r="G5" s="180" t="s">
        <v>143</v>
      </c>
      <c r="H5" s="179"/>
      <c r="I5" s="63"/>
      <c r="J5" s="63"/>
      <c r="K5" s="63"/>
      <c r="L5" s="15"/>
      <c r="M5" s="182" t="s">
        <v>343</v>
      </c>
      <c r="N5" s="173"/>
      <c r="O5" s="63"/>
      <c r="P5" s="63"/>
      <c r="Q5" s="63"/>
      <c r="R5" s="15"/>
      <c r="S5" s="182" t="s">
        <v>198</v>
      </c>
      <c r="T5" s="65"/>
      <c r="U5" s="63"/>
      <c r="V5" s="63"/>
      <c r="W5" s="63"/>
      <c r="X5" s="63"/>
      <c r="Y5" s="180" t="s">
        <v>200</v>
      </c>
      <c r="Z5" s="179"/>
      <c r="AA5" s="63"/>
      <c r="AB5" s="63"/>
      <c r="AC5" s="63"/>
      <c r="AD5" s="63"/>
      <c r="AE5" s="180" t="s">
        <v>202</v>
      </c>
      <c r="AF5" s="179"/>
      <c r="AG5" s="63"/>
      <c r="AH5" s="63"/>
      <c r="AI5" s="63"/>
      <c r="AJ5" s="63"/>
      <c r="AK5" s="180" t="s">
        <v>204</v>
      </c>
      <c r="AL5" s="179"/>
      <c r="AM5" s="63"/>
      <c r="AN5" s="63"/>
      <c r="AO5" s="63"/>
      <c r="AP5" s="63"/>
      <c r="AQ5" s="180" t="s">
        <v>206</v>
      </c>
      <c r="AR5" s="179"/>
      <c r="AS5" s="63"/>
      <c r="AT5" s="63"/>
      <c r="AU5" s="63"/>
      <c r="AV5" s="63"/>
      <c r="AW5" s="180" t="s">
        <v>273</v>
      </c>
      <c r="AX5" s="179"/>
      <c r="AY5" s="63"/>
      <c r="AZ5" s="63"/>
      <c r="BA5" s="63"/>
      <c r="BB5" s="15"/>
      <c r="BC5" s="180" t="s">
        <v>208</v>
      </c>
      <c r="BD5" s="179"/>
      <c r="BE5" s="63"/>
      <c r="BF5" s="63"/>
      <c r="BG5" s="63"/>
      <c r="BH5" s="15"/>
      <c r="BI5" s="180" t="s">
        <v>210</v>
      </c>
      <c r="BJ5" s="179"/>
      <c r="BK5" s="63"/>
      <c r="BL5" s="63"/>
      <c r="BM5" s="63"/>
      <c r="BN5" s="63"/>
      <c r="BO5" s="180" t="s">
        <v>213</v>
      </c>
      <c r="BP5" s="179"/>
      <c r="BQ5" s="63"/>
      <c r="BR5" s="63"/>
      <c r="BS5" s="63"/>
      <c r="BT5" s="63"/>
      <c r="BU5" s="180" t="s">
        <v>363</v>
      </c>
      <c r="BV5" s="179"/>
      <c r="BW5" s="63"/>
      <c r="BX5" s="63"/>
      <c r="BY5" s="63"/>
      <c r="BZ5" s="63"/>
      <c r="CA5" s="180" t="s">
        <v>215</v>
      </c>
      <c r="CB5" s="179"/>
      <c r="CC5" s="63"/>
      <c r="CD5" s="63"/>
      <c r="CE5" s="63"/>
      <c r="CF5" s="63"/>
      <c r="CG5" s="180" t="s">
        <v>217</v>
      </c>
      <c r="CH5" s="179"/>
      <c r="CI5" s="63"/>
      <c r="CJ5" s="63"/>
      <c r="CK5" s="63"/>
      <c r="CL5" s="15"/>
      <c r="CM5" s="180" t="s">
        <v>271</v>
      </c>
      <c r="CN5" s="179"/>
      <c r="CO5" s="63"/>
      <c r="CP5" s="63"/>
      <c r="CQ5" s="63"/>
      <c r="CR5" s="15"/>
      <c r="CS5" s="180" t="s">
        <v>275</v>
      </c>
      <c r="CT5" s="179"/>
      <c r="CU5" s="63"/>
      <c r="CV5" s="63"/>
      <c r="CW5" s="63"/>
      <c r="CX5" s="15"/>
      <c r="CY5" s="180" t="s">
        <v>273</v>
      </c>
      <c r="CZ5" s="179"/>
      <c r="DA5" s="63"/>
      <c r="DB5" s="63"/>
      <c r="DC5" s="63"/>
      <c r="DD5" s="15"/>
      <c r="DE5" s="180" t="s">
        <v>204</v>
      </c>
      <c r="DF5" s="179"/>
      <c r="DG5" s="63"/>
      <c r="DH5" s="63"/>
      <c r="DI5" s="63"/>
      <c r="DJ5" s="15"/>
      <c r="DK5" s="180" t="s">
        <v>278</v>
      </c>
      <c r="DL5" s="179"/>
      <c r="DM5" s="63"/>
      <c r="DN5" s="63"/>
      <c r="DO5" s="63"/>
      <c r="DP5" s="15"/>
      <c r="DQ5" s="180" t="s">
        <v>280</v>
      </c>
      <c r="DR5" s="179"/>
      <c r="DS5" s="63"/>
      <c r="DT5" s="63"/>
      <c r="DU5" s="63"/>
      <c r="DV5" s="15"/>
      <c r="DW5" s="180" t="s">
        <v>282</v>
      </c>
      <c r="DX5" s="179"/>
      <c r="DY5" s="63"/>
      <c r="DZ5" s="63"/>
      <c r="EA5" s="63"/>
      <c r="EB5" s="15"/>
      <c r="EC5" s="180" t="s">
        <v>282</v>
      </c>
      <c r="ED5" s="179"/>
      <c r="EE5" s="63"/>
      <c r="EF5" s="63"/>
      <c r="EG5" s="63"/>
      <c r="EH5" s="15"/>
      <c r="EI5" s="180" t="s">
        <v>280</v>
      </c>
      <c r="EJ5" s="179"/>
      <c r="EK5" s="63"/>
      <c r="EL5" s="63"/>
      <c r="EM5" s="63"/>
      <c r="EN5" s="15"/>
      <c r="EO5" s="180" t="s">
        <v>280</v>
      </c>
      <c r="EP5" s="179"/>
      <c r="EQ5" s="63"/>
      <c r="ER5" s="63"/>
      <c r="ES5" s="63"/>
      <c r="ET5" s="15"/>
      <c r="EU5" s="180" t="s">
        <v>287</v>
      </c>
      <c r="EV5" s="179"/>
      <c r="EW5" s="63"/>
      <c r="EX5" s="63"/>
      <c r="EY5" s="63"/>
      <c r="EZ5" s="15"/>
      <c r="FA5" s="180" t="s">
        <v>289</v>
      </c>
      <c r="FB5" s="179"/>
      <c r="FC5" s="63"/>
      <c r="FD5" s="63"/>
      <c r="FE5" s="63"/>
      <c r="FF5" s="15"/>
      <c r="FG5" s="180" t="s">
        <v>292</v>
      </c>
      <c r="FH5" s="179"/>
      <c r="FI5" s="63"/>
      <c r="FJ5" s="63"/>
      <c r="FK5" s="63"/>
      <c r="FL5" s="15"/>
      <c r="FM5" s="180" t="s">
        <v>292</v>
      </c>
      <c r="FN5" s="179"/>
      <c r="FO5" s="63"/>
      <c r="FP5" s="63"/>
      <c r="FQ5" s="63"/>
      <c r="FR5" s="15"/>
      <c r="FS5" s="180" t="s">
        <v>295</v>
      </c>
      <c r="FT5" s="179"/>
      <c r="FU5" s="63"/>
      <c r="FV5" s="63"/>
      <c r="FW5" s="63"/>
      <c r="FX5" s="15"/>
      <c r="FY5" s="180" t="s">
        <v>297</v>
      </c>
      <c r="FZ5" s="179"/>
      <c r="GA5" s="63"/>
      <c r="GB5" s="63"/>
      <c r="GC5" s="63"/>
      <c r="GD5" s="15"/>
      <c r="GE5" s="180" t="s">
        <v>299</v>
      </c>
      <c r="GF5" s="179"/>
      <c r="GG5" s="63"/>
      <c r="GH5" s="63"/>
      <c r="GI5" s="63"/>
      <c r="GJ5" s="15"/>
      <c r="GK5" s="180" t="s">
        <v>301</v>
      </c>
      <c r="GL5" s="179"/>
      <c r="GM5" s="63"/>
      <c r="GN5" s="63"/>
      <c r="GO5" s="63"/>
      <c r="GP5" s="15"/>
      <c r="GQ5" s="180" t="s">
        <v>304</v>
      </c>
      <c r="GR5" s="179"/>
      <c r="GS5" s="63"/>
      <c r="GT5" s="63"/>
      <c r="GU5" s="63"/>
      <c r="GV5" s="15"/>
      <c r="GW5" s="180" t="s">
        <v>306</v>
      </c>
      <c r="GX5" s="179"/>
      <c r="GY5" s="63"/>
      <c r="GZ5" s="63"/>
      <c r="HA5" s="63"/>
      <c r="HB5" s="15"/>
      <c r="HC5" s="180" t="s">
        <v>308</v>
      </c>
      <c r="HD5" s="179"/>
      <c r="HE5" s="63"/>
      <c r="HF5" s="63"/>
      <c r="HG5" s="63"/>
      <c r="HH5" s="15"/>
      <c r="HI5" s="180" t="s">
        <v>304</v>
      </c>
      <c r="HJ5" s="179"/>
      <c r="HK5" s="63"/>
      <c r="HL5" s="63"/>
      <c r="HM5" s="63"/>
      <c r="HN5" s="15"/>
      <c r="HO5" s="182" t="s">
        <v>198</v>
      </c>
      <c r="HP5" s="65"/>
      <c r="HQ5" s="63"/>
      <c r="HR5" s="63"/>
      <c r="HS5" s="63"/>
      <c r="HT5" s="15"/>
      <c r="HU5" s="182" t="s">
        <v>312</v>
      </c>
      <c r="HV5" s="65"/>
      <c r="HW5" s="63"/>
      <c r="HX5" s="63"/>
      <c r="HY5" s="63"/>
      <c r="HZ5" s="15"/>
      <c r="IA5" s="182" t="s">
        <v>314</v>
      </c>
      <c r="IB5" s="65"/>
      <c r="IC5" s="63"/>
      <c r="ID5" s="63"/>
      <c r="IE5" s="63"/>
      <c r="IF5" s="15"/>
      <c r="IG5" s="182" t="s">
        <v>316</v>
      </c>
      <c r="IH5" s="65"/>
      <c r="II5" s="63"/>
      <c r="IJ5" s="63"/>
      <c r="IK5" s="63"/>
      <c r="IL5" s="15"/>
      <c r="IM5" s="182" t="s">
        <v>318</v>
      </c>
      <c r="IN5" s="65"/>
      <c r="IO5" s="63"/>
      <c r="IP5" s="63"/>
      <c r="IQ5" s="63"/>
      <c r="IR5" s="15"/>
      <c r="IS5" s="182" t="s">
        <v>320</v>
      </c>
      <c r="IT5" s="65"/>
      <c r="IU5" s="63"/>
      <c r="IV5" s="63"/>
      <c r="IW5" s="63"/>
      <c r="IX5" s="15"/>
      <c r="IY5" s="182" t="s">
        <v>320</v>
      </c>
      <c r="IZ5" s="65"/>
      <c r="JA5" s="63"/>
      <c r="JB5" s="63"/>
      <c r="JC5" s="63"/>
      <c r="JD5" s="15"/>
      <c r="JE5" s="182" t="s">
        <v>320</v>
      </c>
      <c r="JF5" s="65"/>
      <c r="JG5" s="63"/>
      <c r="JH5" s="63"/>
      <c r="JI5" s="63"/>
      <c r="JJ5" s="15"/>
      <c r="JK5" s="182" t="s">
        <v>314</v>
      </c>
      <c r="JL5" s="65"/>
      <c r="JM5" s="63"/>
      <c r="JN5" s="63"/>
      <c r="JO5" s="63"/>
      <c r="JP5" s="15"/>
      <c r="JQ5" s="62"/>
      <c r="JR5" s="62"/>
      <c r="JS5" s="62"/>
      <c r="JT5" s="62"/>
      <c r="JU5" s="62"/>
      <c r="JV5" s="62"/>
      <c r="JW5" s="62"/>
      <c r="JX5" s="62"/>
      <c r="JY5" s="62"/>
      <c r="JZ5" s="62"/>
      <c r="KA5" s="62"/>
      <c r="KB5" s="62"/>
      <c r="KC5" s="62"/>
      <c r="KD5" s="62"/>
      <c r="KE5" s="62"/>
      <c r="KF5" s="62"/>
      <c r="KG5" s="62"/>
      <c r="KH5" s="62"/>
      <c r="KI5" s="62"/>
      <c r="KJ5" s="62"/>
      <c r="KK5" s="62"/>
      <c r="KL5" s="62"/>
      <c r="KM5" s="62"/>
    </row>
    <row r="6" spans="2:455" s="13" customFormat="1" x14ac:dyDescent="0.25">
      <c r="B6" s="310" t="s">
        <v>172</v>
      </c>
      <c r="C6" s="311"/>
      <c r="D6" s="311"/>
      <c r="E6" s="93"/>
      <c r="F6" s="100" t="s">
        <v>140</v>
      </c>
      <c r="G6" s="174">
        <v>1991</v>
      </c>
      <c r="H6" s="173"/>
      <c r="I6" s="63"/>
      <c r="J6" s="63"/>
      <c r="K6" s="63"/>
      <c r="L6" s="15"/>
      <c r="M6" s="126">
        <v>2015</v>
      </c>
      <c r="N6" s="127"/>
      <c r="O6" s="63"/>
      <c r="P6" s="63"/>
      <c r="Q6" s="63"/>
      <c r="R6" s="15"/>
      <c r="S6" s="126">
        <v>1986</v>
      </c>
      <c r="T6" s="127"/>
      <c r="U6" s="63"/>
      <c r="V6" s="63"/>
      <c r="W6" s="63"/>
      <c r="X6" s="15"/>
      <c r="Y6" s="176">
        <v>1992</v>
      </c>
      <c r="Z6" s="175"/>
      <c r="AA6" s="63"/>
      <c r="AB6" s="63"/>
      <c r="AC6" s="63"/>
      <c r="AD6" s="15"/>
      <c r="AE6" s="176">
        <v>2003</v>
      </c>
      <c r="AF6" s="175"/>
      <c r="AG6" s="63"/>
      <c r="AH6" s="63"/>
      <c r="AI6" s="63"/>
      <c r="AJ6" s="15"/>
      <c r="AK6" s="176">
        <v>2004</v>
      </c>
      <c r="AL6" s="175"/>
      <c r="AM6" s="63"/>
      <c r="AN6" s="63"/>
      <c r="AO6" s="63"/>
      <c r="AP6" s="15"/>
      <c r="AQ6" s="176">
        <v>2015</v>
      </c>
      <c r="AR6" s="175"/>
      <c r="AS6" s="63"/>
      <c r="AT6" s="63"/>
      <c r="AU6" s="63"/>
      <c r="AV6" s="15"/>
      <c r="AW6" s="176">
        <v>1988</v>
      </c>
      <c r="AX6" s="175"/>
      <c r="AY6" s="63"/>
      <c r="AZ6" s="63"/>
      <c r="BA6" s="63"/>
      <c r="BB6" s="15"/>
      <c r="BC6" s="176">
        <v>1985</v>
      </c>
      <c r="BD6" s="175"/>
      <c r="BE6" s="63"/>
      <c r="BF6" s="63"/>
      <c r="BG6" s="63"/>
      <c r="BH6" s="15"/>
      <c r="BI6" s="176">
        <v>2006</v>
      </c>
      <c r="BJ6" s="175"/>
      <c r="BK6" s="63"/>
      <c r="BL6" s="63"/>
      <c r="BM6" s="63"/>
      <c r="BN6" s="63"/>
      <c r="BO6" s="176">
        <v>1997</v>
      </c>
      <c r="BP6" s="175"/>
      <c r="BQ6" s="63"/>
      <c r="BR6" s="63"/>
      <c r="BS6" s="63"/>
      <c r="BT6" s="63"/>
      <c r="BU6" s="176">
        <v>2001</v>
      </c>
      <c r="BV6" s="175"/>
      <c r="BW6" s="63"/>
      <c r="BX6" s="63"/>
      <c r="BY6" s="63"/>
      <c r="BZ6" s="63"/>
      <c r="CA6" s="176">
        <v>1999</v>
      </c>
      <c r="CB6" s="175"/>
      <c r="CC6" s="63"/>
      <c r="CD6" s="63"/>
      <c r="CE6" s="63"/>
      <c r="CF6" s="63"/>
      <c r="CG6" s="176">
        <v>1986</v>
      </c>
      <c r="CH6" s="175"/>
      <c r="CI6" s="63"/>
      <c r="CJ6" s="63"/>
      <c r="CK6" s="63"/>
      <c r="CL6" s="15"/>
      <c r="CM6" s="176">
        <v>2005</v>
      </c>
      <c r="CN6" s="175"/>
      <c r="CO6" s="63"/>
      <c r="CP6" s="63"/>
      <c r="CQ6" s="63"/>
      <c r="CR6" s="15"/>
      <c r="CS6" s="176">
        <v>2015</v>
      </c>
      <c r="CT6" s="175"/>
      <c r="CU6" s="63"/>
      <c r="CV6" s="63"/>
      <c r="CW6" s="63"/>
      <c r="CX6" s="15"/>
      <c r="CY6" s="176">
        <v>1988</v>
      </c>
      <c r="CZ6" s="175"/>
      <c r="DA6" s="63"/>
      <c r="DB6" s="63"/>
      <c r="DC6" s="63"/>
      <c r="DD6" s="15"/>
      <c r="DE6" s="176">
        <v>2004</v>
      </c>
      <c r="DF6" s="175"/>
      <c r="DG6" s="63"/>
      <c r="DH6" s="63"/>
      <c r="DI6" s="63"/>
      <c r="DJ6" s="15"/>
      <c r="DK6" s="176">
        <v>1991</v>
      </c>
      <c r="DL6" s="175"/>
      <c r="DM6" s="63"/>
      <c r="DN6" s="63"/>
      <c r="DO6" s="63"/>
      <c r="DP6" s="15"/>
      <c r="DQ6" s="176">
        <v>2008</v>
      </c>
      <c r="DR6" s="175"/>
      <c r="DS6" s="63"/>
      <c r="DT6" s="63"/>
      <c r="DU6" s="63"/>
      <c r="DV6" s="15"/>
      <c r="DW6" s="176">
        <v>1988</v>
      </c>
      <c r="DX6" s="175"/>
      <c r="DY6" s="63"/>
      <c r="DZ6" s="63"/>
      <c r="EA6" s="63"/>
      <c r="EB6" s="15"/>
      <c r="EC6" s="176">
        <v>1988</v>
      </c>
      <c r="ED6" s="175"/>
      <c r="EE6" s="63"/>
      <c r="EF6" s="63"/>
      <c r="EG6" s="63"/>
      <c r="EH6" s="15"/>
      <c r="EI6" s="176">
        <v>2008</v>
      </c>
      <c r="EJ6" s="175"/>
      <c r="EK6" s="63"/>
      <c r="EL6" s="63"/>
      <c r="EM6" s="63"/>
      <c r="EN6" s="15"/>
      <c r="EO6" s="176">
        <v>2008</v>
      </c>
      <c r="EP6" s="175"/>
      <c r="EQ6" s="63"/>
      <c r="ER6" s="63"/>
      <c r="ES6" s="63"/>
      <c r="ET6" s="15"/>
      <c r="EU6" s="176">
        <v>2015</v>
      </c>
      <c r="EV6" s="175"/>
      <c r="EW6" s="63"/>
      <c r="EX6" s="63"/>
      <c r="EY6" s="63"/>
      <c r="EZ6" s="15"/>
      <c r="FA6" s="176">
        <v>2007</v>
      </c>
      <c r="FB6" s="175"/>
      <c r="FC6" s="63"/>
      <c r="FD6" s="63"/>
      <c r="FE6" s="63"/>
      <c r="FF6" s="15"/>
      <c r="FG6" s="176">
        <v>2013</v>
      </c>
      <c r="FH6" s="175"/>
      <c r="FI6" s="63"/>
      <c r="FJ6" s="63"/>
      <c r="FK6" s="63"/>
      <c r="FL6" s="15"/>
      <c r="FM6" s="176">
        <v>2013</v>
      </c>
      <c r="FN6" s="175"/>
      <c r="FO6" s="63"/>
      <c r="FP6" s="63"/>
      <c r="FQ6" s="63"/>
      <c r="FR6" s="15"/>
      <c r="FS6" s="176">
        <v>2009</v>
      </c>
      <c r="FT6" s="175"/>
      <c r="FU6" s="63"/>
      <c r="FV6" s="63"/>
      <c r="FW6" s="63"/>
      <c r="FX6" s="15"/>
      <c r="FY6" s="176">
        <v>2010</v>
      </c>
      <c r="FZ6" s="175"/>
      <c r="GA6" s="63"/>
      <c r="GB6" s="63"/>
      <c r="GC6" s="63"/>
      <c r="GD6" s="15"/>
      <c r="GE6" s="176">
        <v>2013</v>
      </c>
      <c r="GF6" s="175"/>
      <c r="GG6" s="63"/>
      <c r="GH6" s="63"/>
      <c r="GI6" s="63"/>
      <c r="GJ6" s="15"/>
      <c r="GK6" s="176">
        <v>2000</v>
      </c>
      <c r="GL6" s="175"/>
      <c r="GM6" s="63"/>
      <c r="GN6" s="63"/>
      <c r="GO6" s="63"/>
      <c r="GP6" s="15"/>
      <c r="GQ6" s="176">
        <v>1998</v>
      </c>
      <c r="GR6" s="175"/>
      <c r="GS6" s="63"/>
      <c r="GT6" s="63"/>
      <c r="GU6" s="63"/>
      <c r="GV6" s="15"/>
      <c r="GW6" s="176">
        <v>2000</v>
      </c>
      <c r="GX6" s="175"/>
      <c r="GY6" s="63"/>
      <c r="GZ6" s="63"/>
      <c r="HA6" s="63"/>
      <c r="HB6" s="15"/>
      <c r="HC6" s="176">
        <v>2003</v>
      </c>
      <c r="HD6" s="175"/>
      <c r="HE6" s="63"/>
      <c r="HF6" s="63"/>
      <c r="HG6" s="63"/>
      <c r="HH6" s="15"/>
      <c r="HI6" s="176">
        <v>1998</v>
      </c>
      <c r="HJ6" s="175"/>
      <c r="HK6" s="63"/>
      <c r="HL6" s="63"/>
      <c r="HM6" s="63"/>
      <c r="HN6" s="15"/>
      <c r="HO6" s="176">
        <v>1986</v>
      </c>
      <c r="HP6" s="175"/>
      <c r="HQ6" s="63"/>
      <c r="HR6" s="63"/>
      <c r="HS6" s="63"/>
      <c r="HT6" s="15"/>
      <c r="HU6" s="176">
        <v>2004</v>
      </c>
      <c r="HV6" s="175"/>
      <c r="HW6" s="63"/>
      <c r="HX6" s="63"/>
      <c r="HY6" s="63"/>
      <c r="HZ6" s="15"/>
      <c r="IA6" s="176">
        <v>1998</v>
      </c>
      <c r="IB6" s="175"/>
      <c r="IC6" s="63"/>
      <c r="ID6" s="63"/>
      <c r="IE6" s="63"/>
      <c r="IF6" s="15"/>
      <c r="IG6" s="176">
        <v>1998</v>
      </c>
      <c r="IH6" s="175"/>
      <c r="II6" s="63"/>
      <c r="IJ6" s="63"/>
      <c r="IK6" s="63"/>
      <c r="IL6" s="15"/>
      <c r="IM6" s="176">
        <v>2015</v>
      </c>
      <c r="IN6" s="175"/>
      <c r="IO6" s="63"/>
      <c r="IP6" s="63"/>
      <c r="IQ6" s="63"/>
      <c r="IR6" s="15"/>
      <c r="IS6" s="176">
        <v>2002</v>
      </c>
      <c r="IT6" s="175"/>
      <c r="IU6" s="63"/>
      <c r="IV6" s="63"/>
      <c r="IW6" s="63"/>
      <c r="IX6" s="15"/>
      <c r="IY6" s="176">
        <v>2002</v>
      </c>
      <c r="IZ6" s="175"/>
      <c r="JA6" s="63"/>
      <c r="JB6" s="63"/>
      <c r="JC6" s="63"/>
      <c r="JD6" s="15"/>
      <c r="JE6" s="176">
        <v>2002</v>
      </c>
      <c r="JF6" s="175"/>
      <c r="JG6" s="63"/>
      <c r="JH6" s="63"/>
      <c r="JI6" s="63"/>
      <c r="JJ6" s="15"/>
      <c r="JK6" s="176">
        <v>1998</v>
      </c>
      <c r="JL6" s="175"/>
      <c r="JM6" s="63"/>
      <c r="JN6" s="63"/>
      <c r="JO6" s="63"/>
      <c r="JP6" s="15"/>
      <c r="JQ6" s="62"/>
      <c r="JR6" s="62"/>
      <c r="JS6" s="62"/>
      <c r="JT6" s="62"/>
      <c r="JU6" s="62"/>
      <c r="JV6" s="62"/>
      <c r="JW6" s="62"/>
      <c r="JX6" s="62"/>
      <c r="JY6" s="62"/>
      <c r="JZ6" s="62"/>
      <c r="KA6" s="62"/>
      <c r="KB6" s="62"/>
      <c r="KC6" s="62"/>
      <c r="KD6" s="62"/>
      <c r="KE6" s="62"/>
      <c r="KF6" s="62"/>
      <c r="KG6" s="62"/>
      <c r="KH6" s="62"/>
      <c r="KI6" s="62"/>
      <c r="KJ6" s="62"/>
      <c r="KK6" s="62"/>
      <c r="KL6" s="62"/>
      <c r="KM6" s="62"/>
    </row>
    <row r="7" spans="2:455" s="13" customFormat="1" x14ac:dyDescent="0.25">
      <c r="B7" s="92"/>
      <c r="C7" s="93"/>
      <c r="D7" s="93"/>
      <c r="E7" s="93"/>
      <c r="F7" s="100" t="s">
        <v>218</v>
      </c>
      <c r="G7" s="103">
        <v>38.61</v>
      </c>
      <c r="H7" s="96" t="s">
        <v>161</v>
      </c>
      <c r="I7" s="63"/>
      <c r="J7" s="63"/>
      <c r="K7" s="63"/>
      <c r="L7" s="15"/>
      <c r="M7" s="20">
        <v>38.61</v>
      </c>
      <c r="N7" s="97" t="s">
        <v>161</v>
      </c>
      <c r="O7" s="63"/>
      <c r="P7" s="63"/>
      <c r="Q7" s="63"/>
      <c r="R7" s="15"/>
      <c r="S7" s="20">
        <v>34.22</v>
      </c>
      <c r="T7" s="97" t="s">
        <v>161</v>
      </c>
      <c r="U7" s="63"/>
      <c r="V7" s="63"/>
      <c r="W7" s="63"/>
      <c r="X7" s="15"/>
      <c r="Y7" s="176">
        <v>39.610000000000014</v>
      </c>
      <c r="Z7" s="175" t="s">
        <v>161</v>
      </c>
      <c r="AA7" s="63"/>
      <c r="AB7" s="63"/>
      <c r="AC7" s="63"/>
      <c r="AD7" s="15"/>
      <c r="AE7" s="176">
        <v>38.280000000000022</v>
      </c>
      <c r="AF7" s="175" t="s">
        <v>219</v>
      </c>
      <c r="AG7" s="63"/>
      <c r="AH7" s="63"/>
      <c r="AI7" s="63"/>
      <c r="AJ7" s="15"/>
      <c r="AK7" s="176">
        <v>39.159999999999997</v>
      </c>
      <c r="AL7" s="175" t="s">
        <v>161</v>
      </c>
      <c r="AM7" s="63"/>
      <c r="AN7" s="63"/>
      <c r="AO7" s="63"/>
      <c r="AP7" s="15"/>
      <c r="AQ7" s="176">
        <v>38.61</v>
      </c>
      <c r="AR7" s="175" t="s">
        <v>161</v>
      </c>
      <c r="AS7" s="63"/>
      <c r="AT7" s="63"/>
      <c r="AU7" s="63"/>
      <c r="AV7" s="15"/>
      <c r="AW7" s="176">
        <v>37.89</v>
      </c>
      <c r="AX7" s="175" t="s">
        <v>161</v>
      </c>
      <c r="AY7" s="63"/>
      <c r="AZ7" s="63"/>
      <c r="BA7" s="63"/>
      <c r="BB7" s="15"/>
      <c r="BC7" s="176">
        <v>36.979999999999997</v>
      </c>
      <c r="BD7" s="175" t="s">
        <v>161</v>
      </c>
      <c r="BE7" s="63"/>
      <c r="BF7" s="63"/>
      <c r="BG7" s="63"/>
      <c r="BH7" s="15"/>
      <c r="BI7" s="176">
        <v>38.75</v>
      </c>
      <c r="BJ7" s="175" t="s">
        <v>161</v>
      </c>
      <c r="BK7" s="63"/>
      <c r="BL7" s="63"/>
      <c r="BM7" s="63"/>
      <c r="BN7" s="63"/>
      <c r="BO7" s="176">
        <v>38</v>
      </c>
      <c r="BP7" s="175" t="s">
        <v>161</v>
      </c>
      <c r="BQ7" s="63"/>
      <c r="BR7" s="63"/>
      <c r="BS7" s="63"/>
      <c r="BT7" s="63"/>
      <c r="BU7" s="176">
        <v>36.479999999999997</v>
      </c>
      <c r="BV7" s="175" t="s">
        <v>161</v>
      </c>
      <c r="BW7" s="63"/>
      <c r="BX7" s="63"/>
      <c r="BY7" s="63"/>
      <c r="BZ7" s="63"/>
      <c r="CA7" s="176">
        <v>35.450000000000003</v>
      </c>
      <c r="CB7" s="175" t="s">
        <v>161</v>
      </c>
      <c r="CC7" s="63"/>
      <c r="CD7" s="63"/>
      <c r="CE7" s="63"/>
      <c r="CF7" s="63"/>
      <c r="CG7" s="176">
        <v>37.31</v>
      </c>
      <c r="CH7" s="175" t="s">
        <v>161</v>
      </c>
      <c r="CI7" s="63"/>
      <c r="CJ7" s="63"/>
      <c r="CK7" s="63"/>
      <c r="CL7" s="15"/>
      <c r="CM7" s="183">
        <v>38.665000000000006</v>
      </c>
      <c r="CN7" s="175" t="s">
        <v>161</v>
      </c>
      <c r="CO7" s="63"/>
      <c r="CP7" s="63"/>
      <c r="CQ7" s="63"/>
      <c r="CR7" s="15"/>
      <c r="CS7" s="183">
        <v>38.610000000000007</v>
      </c>
      <c r="CT7" s="175"/>
      <c r="CU7" s="63"/>
      <c r="CV7" s="63"/>
      <c r="CW7" s="63"/>
      <c r="CX7" s="15"/>
      <c r="CY7" s="176">
        <v>37.89</v>
      </c>
      <c r="CZ7" s="175" t="s">
        <v>161</v>
      </c>
      <c r="DA7" s="63"/>
      <c r="DB7" s="63"/>
      <c r="DC7" s="63"/>
      <c r="DD7" s="15"/>
      <c r="DE7" s="176">
        <v>39.159999999999997</v>
      </c>
      <c r="DF7" s="175" t="s">
        <v>161</v>
      </c>
      <c r="DG7" s="63"/>
      <c r="DH7" s="63"/>
      <c r="DI7" s="63"/>
      <c r="DJ7" s="15"/>
      <c r="DK7" s="176">
        <v>33.08</v>
      </c>
      <c r="DL7" s="175" t="s">
        <v>161</v>
      </c>
      <c r="DM7" s="63"/>
      <c r="DN7" s="63"/>
      <c r="DO7" s="63"/>
      <c r="DP7" s="15"/>
      <c r="DQ7" s="176">
        <v>33.979999999999997</v>
      </c>
      <c r="DR7" s="175" t="s">
        <v>161</v>
      </c>
      <c r="DS7" s="63"/>
      <c r="DT7" s="63"/>
      <c r="DU7" s="63"/>
      <c r="DV7" s="15"/>
      <c r="DW7" s="176">
        <v>37.89</v>
      </c>
      <c r="DX7" s="175" t="s">
        <v>161</v>
      </c>
      <c r="DY7" s="63"/>
      <c r="DZ7" s="63"/>
      <c r="EA7" s="63"/>
      <c r="EB7" s="15"/>
      <c r="EC7" s="176">
        <v>37.89</v>
      </c>
      <c r="ED7" s="175" t="s">
        <v>161</v>
      </c>
      <c r="EE7" s="63"/>
      <c r="EF7" s="63"/>
      <c r="EG7" s="63"/>
      <c r="EH7" s="15"/>
      <c r="EI7" s="176">
        <v>33.979999999999997</v>
      </c>
      <c r="EJ7" s="175" t="s">
        <v>161</v>
      </c>
      <c r="EK7" s="63"/>
      <c r="EL7" s="63"/>
      <c r="EM7" s="63"/>
      <c r="EN7" s="15"/>
      <c r="EO7" s="176">
        <v>33.979999999999997</v>
      </c>
      <c r="EP7" s="175" t="s">
        <v>161</v>
      </c>
      <c r="EQ7" s="63"/>
      <c r="ER7" s="63"/>
      <c r="ES7" s="63"/>
      <c r="ET7" s="15"/>
      <c r="EU7" s="176">
        <v>33.56</v>
      </c>
      <c r="EV7" s="175" t="s">
        <v>161</v>
      </c>
      <c r="EW7" s="63"/>
      <c r="EX7" s="63"/>
      <c r="EY7" s="63"/>
      <c r="EZ7" s="15"/>
      <c r="FA7" s="176">
        <v>31.08</v>
      </c>
      <c r="FB7" s="175" t="s">
        <v>161</v>
      </c>
      <c r="FC7" s="63"/>
      <c r="FD7" s="63"/>
      <c r="FE7" s="63"/>
      <c r="FF7" s="15"/>
      <c r="FG7" s="176">
        <v>34.590000000000003</v>
      </c>
      <c r="FH7" s="175" t="s">
        <v>161</v>
      </c>
      <c r="FI7" s="63"/>
      <c r="FJ7" s="63"/>
      <c r="FK7" s="63"/>
      <c r="FL7" s="15"/>
      <c r="FM7" s="176">
        <v>34.590000000000003</v>
      </c>
      <c r="FN7" s="175" t="s">
        <v>161</v>
      </c>
      <c r="FO7" s="63"/>
      <c r="FP7" s="63"/>
      <c r="FQ7" s="63"/>
      <c r="FR7" s="15"/>
      <c r="FS7" s="176">
        <v>35.19</v>
      </c>
      <c r="FT7" s="175" t="s">
        <v>161</v>
      </c>
      <c r="FU7" s="63"/>
      <c r="FV7" s="63"/>
      <c r="FW7" s="63"/>
      <c r="FX7" s="15"/>
      <c r="FY7" s="176">
        <v>34.61</v>
      </c>
      <c r="FZ7" s="175" t="s">
        <v>161</v>
      </c>
      <c r="GA7" s="63"/>
      <c r="GB7" s="63"/>
      <c r="GC7" s="63"/>
      <c r="GD7" s="15"/>
      <c r="GE7" s="176">
        <v>35.96</v>
      </c>
      <c r="GF7" s="175" t="s">
        <v>161</v>
      </c>
      <c r="GG7" s="63"/>
      <c r="GH7" s="63"/>
      <c r="GI7" s="63"/>
      <c r="GJ7" s="15"/>
      <c r="GK7" s="176">
        <v>37.979999999999997</v>
      </c>
      <c r="GL7" s="175" t="s">
        <v>161</v>
      </c>
      <c r="GM7" s="63"/>
      <c r="GN7" s="63"/>
      <c r="GO7" s="63"/>
      <c r="GP7" s="15"/>
      <c r="GQ7" s="176">
        <v>38.770000000000003</v>
      </c>
      <c r="GR7" s="175" t="s">
        <v>161</v>
      </c>
      <c r="GS7" s="63"/>
      <c r="GT7" s="63"/>
      <c r="GU7" s="63"/>
      <c r="GV7" s="15"/>
      <c r="GW7" s="176">
        <v>37.06</v>
      </c>
      <c r="GX7" s="175" t="s">
        <v>161</v>
      </c>
      <c r="GY7" s="63"/>
      <c r="GZ7" s="63"/>
      <c r="HA7" s="63"/>
      <c r="HB7" s="15"/>
      <c r="HC7" s="176">
        <v>37.479999999999997</v>
      </c>
      <c r="HD7" s="175" t="s">
        <v>161</v>
      </c>
      <c r="HE7" s="63"/>
      <c r="HF7" s="63"/>
      <c r="HG7" s="63"/>
      <c r="HH7" s="15"/>
      <c r="HI7" s="176">
        <v>38.770000000000003</v>
      </c>
      <c r="HJ7" s="175" t="s">
        <v>161</v>
      </c>
      <c r="HK7" s="63"/>
      <c r="HL7" s="63"/>
      <c r="HM7" s="63"/>
      <c r="HN7" s="15"/>
      <c r="HO7" s="20">
        <v>34.22</v>
      </c>
      <c r="HP7" s="97" t="s">
        <v>161</v>
      </c>
      <c r="HQ7" s="63"/>
      <c r="HR7" s="63"/>
      <c r="HS7" s="63"/>
      <c r="HT7" s="15"/>
      <c r="HU7" s="20">
        <v>37.58</v>
      </c>
      <c r="HV7" s="97" t="s">
        <v>161</v>
      </c>
      <c r="HW7" s="63"/>
      <c r="HX7" s="63"/>
      <c r="HY7" s="63"/>
      <c r="HZ7" s="15"/>
      <c r="IA7" s="20">
        <v>38.4</v>
      </c>
      <c r="IB7" s="97" t="s">
        <v>161</v>
      </c>
      <c r="IC7" s="63"/>
      <c r="ID7" s="63"/>
      <c r="IE7" s="63"/>
      <c r="IF7" s="15"/>
      <c r="IG7" s="20">
        <v>37.880000000000003</v>
      </c>
      <c r="IH7" s="97" t="s">
        <v>161</v>
      </c>
      <c r="II7" s="63"/>
      <c r="IJ7" s="63"/>
      <c r="IK7" s="63"/>
      <c r="IL7" s="15"/>
      <c r="IM7" s="20">
        <v>33.47</v>
      </c>
      <c r="IN7" s="97" t="s">
        <v>161</v>
      </c>
      <c r="IO7" s="63"/>
      <c r="IP7" s="63"/>
      <c r="IQ7" s="63"/>
      <c r="IR7" s="15"/>
      <c r="IS7" s="20">
        <v>39.03</v>
      </c>
      <c r="IT7" s="97" t="s">
        <v>161</v>
      </c>
      <c r="IU7" s="63"/>
      <c r="IV7" s="63"/>
      <c r="IW7" s="63"/>
      <c r="IX7" s="15"/>
      <c r="IY7" s="20">
        <v>39.03</v>
      </c>
      <c r="IZ7" s="97" t="s">
        <v>161</v>
      </c>
      <c r="JA7" s="63"/>
      <c r="JB7" s="63"/>
      <c r="JC7" s="63"/>
      <c r="JD7" s="15"/>
      <c r="JE7" s="20">
        <v>39.03</v>
      </c>
      <c r="JF7" s="97" t="s">
        <v>161</v>
      </c>
      <c r="JG7" s="63"/>
      <c r="JH7" s="63"/>
      <c r="JI7" s="63"/>
      <c r="JJ7" s="15"/>
      <c r="JK7" s="20">
        <v>38.4</v>
      </c>
      <c r="JL7" s="97" t="s">
        <v>161</v>
      </c>
      <c r="JM7" s="63"/>
      <c r="JN7" s="63"/>
      <c r="JO7" s="63"/>
      <c r="JP7" s="15"/>
      <c r="JQ7" s="62"/>
      <c r="JR7" s="62"/>
      <c r="JS7" s="62"/>
      <c r="JT7" s="62"/>
      <c r="JU7" s="62"/>
      <c r="JV7" s="62"/>
      <c r="JW7" s="62"/>
      <c r="JX7" s="62"/>
      <c r="JY7" s="62"/>
      <c r="JZ7" s="62"/>
      <c r="KA7" s="62"/>
      <c r="KB7" s="62"/>
      <c r="KC7" s="62"/>
      <c r="KD7" s="62"/>
      <c r="KE7" s="62"/>
      <c r="KF7" s="62"/>
      <c r="KG7" s="62"/>
      <c r="KH7" s="62"/>
      <c r="KI7" s="62"/>
      <c r="KJ7" s="62"/>
      <c r="KK7" s="62"/>
      <c r="KL7" s="62"/>
      <c r="KM7" s="62"/>
    </row>
    <row r="8" spans="2:455" s="12" customFormat="1" ht="15.75" thickBot="1" x14ac:dyDescent="0.3">
      <c r="B8" s="94"/>
      <c r="C8" s="93"/>
      <c r="D8" s="93"/>
      <c r="E8" s="93"/>
      <c r="F8" s="100"/>
      <c r="G8" s="104"/>
      <c r="H8" s="97"/>
      <c r="I8" s="63"/>
      <c r="J8" s="63"/>
      <c r="K8" s="63"/>
      <c r="L8" s="15"/>
      <c r="M8" s="105"/>
      <c r="N8" s="66"/>
      <c r="O8" s="63"/>
      <c r="P8" s="63"/>
      <c r="Q8" s="63"/>
      <c r="R8" s="15"/>
      <c r="S8" s="105"/>
      <c r="T8" s="66"/>
      <c r="U8" s="63"/>
      <c r="V8" s="63"/>
      <c r="W8" s="63"/>
      <c r="X8" s="15"/>
      <c r="Y8" s="105"/>
      <c r="Z8" s="66"/>
      <c r="AA8" s="63"/>
      <c r="AB8" s="63"/>
      <c r="AC8" s="63"/>
      <c r="AD8" s="15"/>
      <c r="AE8" s="105"/>
      <c r="AF8" s="66"/>
      <c r="AG8" s="63"/>
      <c r="AH8" s="63"/>
      <c r="AI8" s="63"/>
      <c r="AJ8" s="15"/>
      <c r="AK8" s="105"/>
      <c r="AL8" s="66"/>
      <c r="AM8" s="63"/>
      <c r="AN8" s="63"/>
      <c r="AO8" s="63"/>
      <c r="AP8" s="15"/>
      <c r="AQ8" s="105"/>
      <c r="AR8" s="66"/>
      <c r="AS8" s="63"/>
      <c r="AT8" s="63"/>
      <c r="AU8" s="63"/>
      <c r="AV8" s="15"/>
      <c r="AW8" s="105"/>
      <c r="AX8" s="66"/>
      <c r="AY8" s="63"/>
      <c r="AZ8" s="63"/>
      <c r="BA8" s="63"/>
      <c r="BB8" s="15"/>
      <c r="BC8" s="105"/>
      <c r="BD8" s="66"/>
      <c r="BE8" s="63"/>
      <c r="BF8" s="63"/>
      <c r="BG8" s="63"/>
      <c r="BH8" s="15"/>
      <c r="BI8" s="105"/>
      <c r="BJ8" s="66"/>
      <c r="BK8" s="63"/>
      <c r="BL8" s="63"/>
      <c r="BM8" s="63"/>
      <c r="BN8" s="15"/>
      <c r="BO8" s="105"/>
      <c r="BP8" s="66"/>
      <c r="BQ8" s="63"/>
      <c r="BR8" s="63"/>
      <c r="BS8" s="63"/>
      <c r="BT8" s="15"/>
      <c r="BU8" s="105"/>
      <c r="BV8" s="66"/>
      <c r="BW8" s="63"/>
      <c r="BX8" s="63"/>
      <c r="BY8" s="63"/>
      <c r="BZ8" s="15"/>
      <c r="CA8" s="105"/>
      <c r="CB8" s="66"/>
      <c r="CC8" s="63"/>
      <c r="CD8" s="63"/>
      <c r="CE8" s="63"/>
      <c r="CF8" s="15"/>
      <c r="CG8" s="105"/>
      <c r="CH8" s="66"/>
      <c r="CI8" s="63"/>
      <c r="CJ8" s="63"/>
      <c r="CK8" s="63"/>
      <c r="CL8" s="15"/>
      <c r="CM8" s="105"/>
      <c r="CN8" s="66"/>
      <c r="CO8" s="63"/>
      <c r="CP8" s="63"/>
      <c r="CQ8" s="63"/>
      <c r="CR8" s="15"/>
      <c r="CS8" s="105"/>
      <c r="CT8" s="66"/>
      <c r="CU8" s="63"/>
      <c r="CV8" s="63"/>
      <c r="CW8" s="63"/>
      <c r="CX8" s="15"/>
      <c r="CY8" s="105"/>
      <c r="CZ8" s="66"/>
      <c r="DA8" s="63"/>
      <c r="DB8" s="63"/>
      <c r="DC8" s="63"/>
      <c r="DD8" s="15"/>
      <c r="DE8" s="105"/>
      <c r="DF8" s="66"/>
      <c r="DG8" s="63"/>
      <c r="DH8" s="63"/>
      <c r="DI8" s="63"/>
      <c r="DJ8" s="15"/>
      <c r="DK8" s="105"/>
      <c r="DL8" s="66"/>
      <c r="DM8" s="63"/>
      <c r="DN8" s="63"/>
      <c r="DO8" s="63"/>
      <c r="DP8" s="15"/>
      <c r="DQ8" s="105"/>
      <c r="DR8" s="66"/>
      <c r="DS8" s="63"/>
      <c r="DT8" s="63"/>
      <c r="DU8" s="63"/>
      <c r="DV8" s="15"/>
      <c r="DW8" s="105"/>
      <c r="DX8" s="66"/>
      <c r="DY8" s="63"/>
      <c r="DZ8" s="63"/>
      <c r="EA8" s="63"/>
      <c r="EB8" s="15"/>
      <c r="EC8" s="105"/>
      <c r="ED8" s="66"/>
      <c r="EE8" s="63"/>
      <c r="EF8" s="63"/>
      <c r="EG8" s="63"/>
      <c r="EH8" s="15"/>
      <c r="EI8" s="105"/>
      <c r="EJ8" s="66"/>
      <c r="EK8" s="63"/>
      <c r="EL8" s="63"/>
      <c r="EM8" s="63"/>
      <c r="EN8" s="15"/>
      <c r="EO8" s="105"/>
      <c r="EP8" s="66"/>
      <c r="EQ8" s="63"/>
      <c r="ER8" s="63"/>
      <c r="ES8" s="63"/>
      <c r="ET8" s="15"/>
      <c r="EU8" s="105"/>
      <c r="EV8" s="66"/>
      <c r="EW8" s="63"/>
      <c r="EX8" s="63"/>
      <c r="EY8" s="63"/>
      <c r="EZ8" s="15"/>
      <c r="FA8" s="105"/>
      <c r="FB8" s="66"/>
      <c r="FC8" s="63"/>
      <c r="FD8" s="63"/>
      <c r="FE8" s="63"/>
      <c r="FF8" s="15"/>
      <c r="FG8" s="105"/>
      <c r="FH8" s="66"/>
      <c r="FI8" s="63"/>
      <c r="FJ8" s="63"/>
      <c r="FK8" s="63"/>
      <c r="FL8" s="15"/>
      <c r="FM8" s="105"/>
      <c r="FN8" s="66"/>
      <c r="FO8" s="63"/>
      <c r="FP8" s="63"/>
      <c r="FQ8" s="63"/>
      <c r="FR8" s="15"/>
      <c r="FS8" s="105"/>
      <c r="FT8" s="66"/>
      <c r="FU8" s="63"/>
      <c r="FV8" s="63"/>
      <c r="FW8" s="63"/>
      <c r="FX8" s="15"/>
      <c r="FY8" s="105"/>
      <c r="FZ8" s="66"/>
      <c r="GA8" s="63"/>
      <c r="GB8" s="63"/>
      <c r="GC8" s="63"/>
      <c r="GD8" s="15"/>
      <c r="GE8" s="105"/>
      <c r="GF8" s="66"/>
      <c r="GG8" s="63"/>
      <c r="GH8" s="63"/>
      <c r="GI8" s="63"/>
      <c r="GJ8" s="15"/>
      <c r="GK8" s="105"/>
      <c r="GL8" s="66"/>
      <c r="GM8" s="63"/>
      <c r="GN8" s="63"/>
      <c r="GO8" s="63"/>
      <c r="GP8" s="15"/>
      <c r="GQ8" s="105"/>
      <c r="GR8" s="66"/>
      <c r="GS8" s="63"/>
      <c r="GT8" s="63"/>
      <c r="GU8" s="63"/>
      <c r="GV8" s="15"/>
      <c r="GW8" s="105"/>
      <c r="GX8" s="66"/>
      <c r="GY8" s="63"/>
      <c r="GZ8" s="63"/>
      <c r="HA8" s="63"/>
      <c r="HB8" s="15"/>
      <c r="HC8" s="105"/>
      <c r="HD8" s="66"/>
      <c r="HE8" s="63"/>
      <c r="HF8" s="63"/>
      <c r="HG8" s="63"/>
      <c r="HH8" s="15"/>
      <c r="HI8" s="105"/>
      <c r="HJ8" s="66"/>
      <c r="HK8" s="63"/>
      <c r="HL8" s="63"/>
      <c r="HM8" s="63"/>
      <c r="HN8" s="15"/>
      <c r="HO8" s="105"/>
      <c r="HP8" s="66"/>
      <c r="HQ8" s="63"/>
      <c r="HR8" s="63"/>
      <c r="HS8" s="63"/>
      <c r="HT8" s="15"/>
      <c r="HU8" s="105"/>
      <c r="HV8" s="66"/>
      <c r="HW8" s="63"/>
      <c r="HX8" s="63"/>
      <c r="HY8" s="63"/>
      <c r="HZ8" s="15"/>
      <c r="IA8" s="105"/>
      <c r="IB8" s="66"/>
      <c r="IC8" s="63"/>
      <c r="ID8" s="63"/>
      <c r="IE8" s="63"/>
      <c r="IF8" s="15"/>
      <c r="IG8" s="105"/>
      <c r="IH8" s="66"/>
      <c r="II8" s="63"/>
      <c r="IJ8" s="63"/>
      <c r="IK8" s="63"/>
      <c r="IL8" s="15"/>
      <c r="IM8" s="105"/>
      <c r="IN8" s="66"/>
      <c r="IO8" s="63"/>
      <c r="IP8" s="63"/>
      <c r="IQ8" s="63"/>
      <c r="IR8" s="15"/>
      <c r="IS8" s="105"/>
      <c r="IT8" s="66"/>
      <c r="IU8" s="63"/>
      <c r="IV8" s="63"/>
      <c r="IW8" s="63"/>
      <c r="IX8" s="15"/>
      <c r="IY8" s="105"/>
      <c r="IZ8" s="66"/>
      <c r="JA8" s="63"/>
      <c r="JB8" s="63"/>
      <c r="JC8" s="63"/>
      <c r="JD8" s="15"/>
      <c r="JE8" s="105"/>
      <c r="JF8" s="66"/>
      <c r="JG8" s="63"/>
      <c r="JH8" s="63"/>
      <c r="JI8" s="63"/>
      <c r="JJ8" s="15"/>
      <c r="JK8" s="105"/>
      <c r="JL8" s="66"/>
      <c r="JM8" s="63"/>
      <c r="JN8" s="63"/>
      <c r="JO8" s="63"/>
      <c r="JP8" s="15"/>
      <c r="JQ8" s="61"/>
      <c r="JR8" s="61"/>
      <c r="JS8" s="61"/>
      <c r="JT8" s="61"/>
      <c r="JU8" s="61"/>
      <c r="JV8" s="61"/>
      <c r="JW8" s="61"/>
      <c r="JX8" s="61"/>
      <c r="JY8" s="61"/>
      <c r="JZ8" s="61"/>
      <c r="KA8" s="61"/>
      <c r="KB8" s="61"/>
      <c r="KC8" s="61"/>
      <c r="KD8" s="61"/>
      <c r="KE8" s="61"/>
      <c r="KF8" s="61"/>
      <c r="KG8" s="61"/>
      <c r="KH8" s="61"/>
      <c r="KI8" s="61"/>
      <c r="KJ8" s="61"/>
      <c r="KK8" s="61"/>
      <c r="KL8" s="61"/>
      <c r="KM8" s="61"/>
    </row>
    <row r="9" spans="2:455" s="13" customFormat="1" ht="45.75" thickBot="1" x14ac:dyDescent="0.3">
      <c r="B9" s="94"/>
      <c r="C9" s="306" t="s">
        <v>171</v>
      </c>
      <c r="D9" s="307"/>
      <c r="E9" s="95"/>
      <c r="F9" s="95"/>
      <c r="G9" s="106" t="s">
        <v>13</v>
      </c>
      <c r="H9" s="69" t="s">
        <v>106</v>
      </c>
      <c r="I9" s="118" t="s">
        <v>154</v>
      </c>
      <c r="J9" s="119" t="s">
        <v>159</v>
      </c>
      <c r="K9" s="118" t="s">
        <v>157</v>
      </c>
      <c r="L9" s="119" t="s">
        <v>158</v>
      </c>
      <c r="M9" s="106" t="s">
        <v>13</v>
      </c>
      <c r="N9" s="69" t="s">
        <v>106</v>
      </c>
      <c r="O9" s="118" t="s">
        <v>154</v>
      </c>
      <c r="P9" s="119" t="s">
        <v>159</v>
      </c>
      <c r="Q9" s="118" t="s">
        <v>157</v>
      </c>
      <c r="R9" s="119" t="s">
        <v>158</v>
      </c>
      <c r="S9" s="106" t="s">
        <v>13</v>
      </c>
      <c r="T9" s="69" t="s">
        <v>106</v>
      </c>
      <c r="U9" s="118" t="s">
        <v>154</v>
      </c>
      <c r="V9" s="119" t="s">
        <v>159</v>
      </c>
      <c r="W9" s="118" t="s">
        <v>157</v>
      </c>
      <c r="X9" s="119" t="s">
        <v>158</v>
      </c>
      <c r="Y9" s="106" t="s">
        <v>13</v>
      </c>
      <c r="Z9" s="69" t="s">
        <v>106</v>
      </c>
      <c r="AA9" s="118" t="s">
        <v>154</v>
      </c>
      <c r="AB9" s="119" t="s">
        <v>159</v>
      </c>
      <c r="AC9" s="118" t="s">
        <v>157</v>
      </c>
      <c r="AD9" s="119" t="s">
        <v>158</v>
      </c>
      <c r="AE9" s="106" t="s">
        <v>13</v>
      </c>
      <c r="AF9" s="69" t="s">
        <v>106</v>
      </c>
      <c r="AG9" s="118" t="s">
        <v>154</v>
      </c>
      <c r="AH9" s="119" t="s">
        <v>159</v>
      </c>
      <c r="AI9" s="118" t="s">
        <v>157</v>
      </c>
      <c r="AJ9" s="119" t="s">
        <v>158</v>
      </c>
      <c r="AK9" s="106" t="s">
        <v>13</v>
      </c>
      <c r="AL9" s="69" t="s">
        <v>106</v>
      </c>
      <c r="AM9" s="118" t="s">
        <v>154</v>
      </c>
      <c r="AN9" s="119" t="s">
        <v>159</v>
      </c>
      <c r="AO9" s="118" t="s">
        <v>157</v>
      </c>
      <c r="AP9" s="119" t="s">
        <v>158</v>
      </c>
      <c r="AQ9" s="106" t="s">
        <v>13</v>
      </c>
      <c r="AR9" s="69" t="s">
        <v>106</v>
      </c>
      <c r="AS9" s="118" t="s">
        <v>154</v>
      </c>
      <c r="AT9" s="119" t="s">
        <v>159</v>
      </c>
      <c r="AU9" s="118" t="s">
        <v>157</v>
      </c>
      <c r="AV9" s="119" t="s">
        <v>158</v>
      </c>
      <c r="AW9" s="106" t="s">
        <v>13</v>
      </c>
      <c r="AX9" s="69" t="s">
        <v>106</v>
      </c>
      <c r="AY9" s="118" t="s">
        <v>154</v>
      </c>
      <c r="AZ9" s="119" t="s">
        <v>159</v>
      </c>
      <c r="BA9" s="118" t="s">
        <v>157</v>
      </c>
      <c r="BB9" s="119" t="s">
        <v>158</v>
      </c>
      <c r="BC9" s="106" t="s">
        <v>13</v>
      </c>
      <c r="BD9" s="69" t="s">
        <v>106</v>
      </c>
      <c r="BE9" s="118" t="s">
        <v>154</v>
      </c>
      <c r="BF9" s="119" t="s">
        <v>159</v>
      </c>
      <c r="BG9" s="118" t="s">
        <v>157</v>
      </c>
      <c r="BH9" s="119" t="s">
        <v>158</v>
      </c>
      <c r="BI9" s="106" t="s">
        <v>13</v>
      </c>
      <c r="BJ9" s="69" t="s">
        <v>106</v>
      </c>
      <c r="BK9" s="118" t="s">
        <v>154</v>
      </c>
      <c r="BL9" s="119" t="s">
        <v>159</v>
      </c>
      <c r="BM9" s="118" t="s">
        <v>157</v>
      </c>
      <c r="BN9" s="119" t="s">
        <v>158</v>
      </c>
      <c r="BO9" s="106" t="s">
        <v>13</v>
      </c>
      <c r="BP9" s="69" t="s">
        <v>106</v>
      </c>
      <c r="BQ9" s="118" t="s">
        <v>154</v>
      </c>
      <c r="BR9" s="119" t="s">
        <v>159</v>
      </c>
      <c r="BS9" s="118" t="s">
        <v>157</v>
      </c>
      <c r="BT9" s="119" t="s">
        <v>158</v>
      </c>
      <c r="BU9" s="106" t="s">
        <v>13</v>
      </c>
      <c r="BV9" s="69" t="s">
        <v>106</v>
      </c>
      <c r="BW9" s="118" t="s">
        <v>154</v>
      </c>
      <c r="BX9" s="119" t="s">
        <v>159</v>
      </c>
      <c r="BY9" s="118" t="s">
        <v>157</v>
      </c>
      <c r="BZ9" s="119" t="s">
        <v>158</v>
      </c>
      <c r="CA9" s="106" t="s">
        <v>13</v>
      </c>
      <c r="CB9" s="69" t="s">
        <v>106</v>
      </c>
      <c r="CC9" s="118" t="s">
        <v>154</v>
      </c>
      <c r="CD9" s="119" t="s">
        <v>159</v>
      </c>
      <c r="CE9" s="118" t="s">
        <v>157</v>
      </c>
      <c r="CF9" s="119" t="s">
        <v>158</v>
      </c>
      <c r="CG9" s="106" t="s">
        <v>13</v>
      </c>
      <c r="CH9" s="69" t="s">
        <v>106</v>
      </c>
      <c r="CI9" s="118" t="s">
        <v>154</v>
      </c>
      <c r="CJ9" s="119" t="s">
        <v>159</v>
      </c>
      <c r="CK9" s="118" t="s">
        <v>157</v>
      </c>
      <c r="CL9" s="119" t="s">
        <v>158</v>
      </c>
      <c r="CM9" s="106" t="s">
        <v>13</v>
      </c>
      <c r="CN9" s="69" t="s">
        <v>106</v>
      </c>
      <c r="CO9" s="118" t="s">
        <v>154</v>
      </c>
      <c r="CP9" s="119" t="s">
        <v>159</v>
      </c>
      <c r="CQ9" s="118" t="s">
        <v>157</v>
      </c>
      <c r="CR9" s="119" t="s">
        <v>158</v>
      </c>
      <c r="CS9" s="106" t="s">
        <v>13</v>
      </c>
      <c r="CT9" s="69" t="s">
        <v>106</v>
      </c>
      <c r="CU9" s="118" t="s">
        <v>154</v>
      </c>
      <c r="CV9" s="119" t="s">
        <v>159</v>
      </c>
      <c r="CW9" s="118" t="s">
        <v>157</v>
      </c>
      <c r="CX9" s="119" t="s">
        <v>158</v>
      </c>
      <c r="CY9" s="106" t="s">
        <v>13</v>
      </c>
      <c r="CZ9" s="69" t="s">
        <v>106</v>
      </c>
      <c r="DA9" s="118" t="s">
        <v>154</v>
      </c>
      <c r="DB9" s="119" t="s">
        <v>159</v>
      </c>
      <c r="DC9" s="118" t="s">
        <v>157</v>
      </c>
      <c r="DD9" s="119" t="s">
        <v>158</v>
      </c>
      <c r="DE9" s="106" t="s">
        <v>13</v>
      </c>
      <c r="DF9" s="69" t="s">
        <v>106</v>
      </c>
      <c r="DG9" s="118" t="s">
        <v>154</v>
      </c>
      <c r="DH9" s="119" t="s">
        <v>159</v>
      </c>
      <c r="DI9" s="118" t="s">
        <v>157</v>
      </c>
      <c r="DJ9" s="119" t="s">
        <v>158</v>
      </c>
      <c r="DK9" s="106" t="s">
        <v>13</v>
      </c>
      <c r="DL9" s="69" t="s">
        <v>106</v>
      </c>
      <c r="DM9" s="118" t="s">
        <v>154</v>
      </c>
      <c r="DN9" s="119" t="s">
        <v>159</v>
      </c>
      <c r="DO9" s="118" t="s">
        <v>157</v>
      </c>
      <c r="DP9" s="119" t="s">
        <v>158</v>
      </c>
      <c r="DQ9" s="106" t="s">
        <v>13</v>
      </c>
      <c r="DR9" s="69" t="s">
        <v>106</v>
      </c>
      <c r="DS9" s="118" t="s">
        <v>154</v>
      </c>
      <c r="DT9" s="119" t="s">
        <v>159</v>
      </c>
      <c r="DU9" s="118" t="s">
        <v>157</v>
      </c>
      <c r="DV9" s="119" t="s">
        <v>158</v>
      </c>
      <c r="DW9" s="106" t="s">
        <v>13</v>
      </c>
      <c r="DX9" s="69" t="s">
        <v>106</v>
      </c>
      <c r="DY9" s="118" t="s">
        <v>154</v>
      </c>
      <c r="DZ9" s="119" t="s">
        <v>159</v>
      </c>
      <c r="EA9" s="118" t="s">
        <v>157</v>
      </c>
      <c r="EB9" s="119" t="s">
        <v>158</v>
      </c>
      <c r="EC9" s="106" t="s">
        <v>13</v>
      </c>
      <c r="ED9" s="69" t="s">
        <v>106</v>
      </c>
      <c r="EE9" s="118" t="s">
        <v>154</v>
      </c>
      <c r="EF9" s="119" t="s">
        <v>159</v>
      </c>
      <c r="EG9" s="118" t="s">
        <v>157</v>
      </c>
      <c r="EH9" s="119" t="s">
        <v>158</v>
      </c>
      <c r="EI9" s="106" t="s">
        <v>13</v>
      </c>
      <c r="EJ9" s="69" t="s">
        <v>106</v>
      </c>
      <c r="EK9" s="118" t="s">
        <v>154</v>
      </c>
      <c r="EL9" s="119" t="s">
        <v>159</v>
      </c>
      <c r="EM9" s="118" t="s">
        <v>157</v>
      </c>
      <c r="EN9" s="119" t="s">
        <v>158</v>
      </c>
      <c r="EO9" s="106" t="s">
        <v>13</v>
      </c>
      <c r="EP9" s="69" t="s">
        <v>106</v>
      </c>
      <c r="EQ9" s="118" t="s">
        <v>154</v>
      </c>
      <c r="ER9" s="119" t="s">
        <v>159</v>
      </c>
      <c r="ES9" s="118" t="s">
        <v>157</v>
      </c>
      <c r="ET9" s="119" t="s">
        <v>158</v>
      </c>
      <c r="EU9" s="106" t="s">
        <v>13</v>
      </c>
      <c r="EV9" s="69" t="s">
        <v>106</v>
      </c>
      <c r="EW9" s="118" t="s">
        <v>154</v>
      </c>
      <c r="EX9" s="119" t="s">
        <v>159</v>
      </c>
      <c r="EY9" s="118" t="s">
        <v>157</v>
      </c>
      <c r="EZ9" s="119" t="s">
        <v>158</v>
      </c>
      <c r="FA9" s="106" t="s">
        <v>13</v>
      </c>
      <c r="FB9" s="69" t="s">
        <v>106</v>
      </c>
      <c r="FC9" s="118" t="s">
        <v>154</v>
      </c>
      <c r="FD9" s="119" t="s">
        <v>159</v>
      </c>
      <c r="FE9" s="118" t="s">
        <v>157</v>
      </c>
      <c r="FF9" s="119" t="s">
        <v>158</v>
      </c>
      <c r="FG9" s="106" t="s">
        <v>13</v>
      </c>
      <c r="FH9" s="69" t="s">
        <v>106</v>
      </c>
      <c r="FI9" s="118" t="s">
        <v>154</v>
      </c>
      <c r="FJ9" s="119" t="s">
        <v>159</v>
      </c>
      <c r="FK9" s="118" t="s">
        <v>157</v>
      </c>
      <c r="FL9" s="119" t="s">
        <v>158</v>
      </c>
      <c r="FM9" s="106" t="s">
        <v>13</v>
      </c>
      <c r="FN9" s="69" t="s">
        <v>106</v>
      </c>
      <c r="FO9" s="118" t="s">
        <v>154</v>
      </c>
      <c r="FP9" s="119" t="s">
        <v>159</v>
      </c>
      <c r="FQ9" s="118" t="s">
        <v>157</v>
      </c>
      <c r="FR9" s="119" t="s">
        <v>158</v>
      </c>
      <c r="FS9" s="106" t="s">
        <v>13</v>
      </c>
      <c r="FT9" s="69" t="s">
        <v>106</v>
      </c>
      <c r="FU9" s="118" t="s">
        <v>154</v>
      </c>
      <c r="FV9" s="119" t="s">
        <v>159</v>
      </c>
      <c r="FW9" s="118" t="s">
        <v>157</v>
      </c>
      <c r="FX9" s="119" t="s">
        <v>158</v>
      </c>
      <c r="FY9" s="106" t="s">
        <v>13</v>
      </c>
      <c r="FZ9" s="69" t="s">
        <v>106</v>
      </c>
      <c r="GA9" s="118" t="s">
        <v>154</v>
      </c>
      <c r="GB9" s="119" t="s">
        <v>159</v>
      </c>
      <c r="GC9" s="118" t="s">
        <v>157</v>
      </c>
      <c r="GD9" s="119" t="s">
        <v>158</v>
      </c>
      <c r="GE9" s="106" t="s">
        <v>13</v>
      </c>
      <c r="GF9" s="69" t="s">
        <v>106</v>
      </c>
      <c r="GG9" s="118" t="s">
        <v>154</v>
      </c>
      <c r="GH9" s="119" t="s">
        <v>159</v>
      </c>
      <c r="GI9" s="118" t="s">
        <v>157</v>
      </c>
      <c r="GJ9" s="119" t="s">
        <v>158</v>
      </c>
      <c r="GK9" s="106" t="s">
        <v>13</v>
      </c>
      <c r="GL9" s="69" t="s">
        <v>106</v>
      </c>
      <c r="GM9" s="118" t="s">
        <v>154</v>
      </c>
      <c r="GN9" s="119" t="s">
        <v>159</v>
      </c>
      <c r="GO9" s="118" t="s">
        <v>157</v>
      </c>
      <c r="GP9" s="119" t="s">
        <v>158</v>
      </c>
      <c r="GQ9" s="106" t="s">
        <v>13</v>
      </c>
      <c r="GR9" s="69" t="s">
        <v>106</v>
      </c>
      <c r="GS9" s="118" t="s">
        <v>154</v>
      </c>
      <c r="GT9" s="119" t="s">
        <v>159</v>
      </c>
      <c r="GU9" s="118" t="s">
        <v>157</v>
      </c>
      <c r="GV9" s="119" t="s">
        <v>158</v>
      </c>
      <c r="GW9" s="106" t="s">
        <v>13</v>
      </c>
      <c r="GX9" s="69" t="s">
        <v>106</v>
      </c>
      <c r="GY9" s="118" t="s">
        <v>154</v>
      </c>
      <c r="GZ9" s="119" t="s">
        <v>159</v>
      </c>
      <c r="HA9" s="118" t="s">
        <v>157</v>
      </c>
      <c r="HB9" s="119" t="s">
        <v>158</v>
      </c>
      <c r="HC9" s="106" t="s">
        <v>13</v>
      </c>
      <c r="HD9" s="69" t="s">
        <v>106</v>
      </c>
      <c r="HE9" s="118" t="s">
        <v>154</v>
      </c>
      <c r="HF9" s="119" t="s">
        <v>159</v>
      </c>
      <c r="HG9" s="118" t="s">
        <v>157</v>
      </c>
      <c r="HH9" s="119" t="s">
        <v>158</v>
      </c>
      <c r="HI9" s="106" t="s">
        <v>13</v>
      </c>
      <c r="HJ9" s="69" t="s">
        <v>106</v>
      </c>
      <c r="HK9" s="118" t="s">
        <v>154</v>
      </c>
      <c r="HL9" s="119" t="s">
        <v>159</v>
      </c>
      <c r="HM9" s="118" t="s">
        <v>157</v>
      </c>
      <c r="HN9" s="119" t="s">
        <v>158</v>
      </c>
      <c r="HO9" s="106" t="s">
        <v>13</v>
      </c>
      <c r="HP9" s="69" t="s">
        <v>106</v>
      </c>
      <c r="HQ9" s="118" t="s">
        <v>154</v>
      </c>
      <c r="HR9" s="119" t="s">
        <v>159</v>
      </c>
      <c r="HS9" s="118" t="s">
        <v>157</v>
      </c>
      <c r="HT9" s="119" t="s">
        <v>158</v>
      </c>
      <c r="HU9" s="106" t="s">
        <v>13</v>
      </c>
      <c r="HV9" s="69" t="s">
        <v>106</v>
      </c>
      <c r="HW9" s="118" t="s">
        <v>154</v>
      </c>
      <c r="HX9" s="119" t="s">
        <v>159</v>
      </c>
      <c r="HY9" s="118" t="s">
        <v>157</v>
      </c>
      <c r="HZ9" s="119" t="s">
        <v>158</v>
      </c>
      <c r="IA9" s="106" t="s">
        <v>13</v>
      </c>
      <c r="IB9" s="69" t="s">
        <v>106</v>
      </c>
      <c r="IC9" s="118" t="s">
        <v>154</v>
      </c>
      <c r="ID9" s="119" t="s">
        <v>159</v>
      </c>
      <c r="IE9" s="118" t="s">
        <v>157</v>
      </c>
      <c r="IF9" s="119" t="s">
        <v>158</v>
      </c>
      <c r="IG9" s="106" t="s">
        <v>13</v>
      </c>
      <c r="IH9" s="69" t="s">
        <v>106</v>
      </c>
      <c r="II9" s="118" t="s">
        <v>154</v>
      </c>
      <c r="IJ9" s="119" t="s">
        <v>159</v>
      </c>
      <c r="IK9" s="118" t="s">
        <v>157</v>
      </c>
      <c r="IL9" s="119" t="s">
        <v>158</v>
      </c>
      <c r="IM9" s="106" t="s">
        <v>13</v>
      </c>
      <c r="IN9" s="69" t="s">
        <v>106</v>
      </c>
      <c r="IO9" s="118" t="s">
        <v>154</v>
      </c>
      <c r="IP9" s="119" t="s">
        <v>159</v>
      </c>
      <c r="IQ9" s="118" t="s">
        <v>157</v>
      </c>
      <c r="IR9" s="119" t="s">
        <v>158</v>
      </c>
      <c r="IS9" s="106" t="s">
        <v>13</v>
      </c>
      <c r="IT9" s="69" t="s">
        <v>106</v>
      </c>
      <c r="IU9" s="118" t="s">
        <v>154</v>
      </c>
      <c r="IV9" s="119" t="s">
        <v>159</v>
      </c>
      <c r="IW9" s="118" t="s">
        <v>157</v>
      </c>
      <c r="IX9" s="119" t="s">
        <v>158</v>
      </c>
      <c r="IY9" s="106" t="s">
        <v>13</v>
      </c>
      <c r="IZ9" s="69" t="s">
        <v>106</v>
      </c>
      <c r="JA9" s="118" t="s">
        <v>154</v>
      </c>
      <c r="JB9" s="119" t="s">
        <v>159</v>
      </c>
      <c r="JC9" s="118" t="s">
        <v>157</v>
      </c>
      <c r="JD9" s="119" t="s">
        <v>158</v>
      </c>
      <c r="JE9" s="106" t="s">
        <v>13</v>
      </c>
      <c r="JF9" s="69" t="s">
        <v>106</v>
      </c>
      <c r="JG9" s="118" t="s">
        <v>154</v>
      </c>
      <c r="JH9" s="119" t="s">
        <v>159</v>
      </c>
      <c r="JI9" s="118" t="s">
        <v>157</v>
      </c>
      <c r="JJ9" s="119" t="s">
        <v>158</v>
      </c>
      <c r="JK9" s="106" t="s">
        <v>13</v>
      </c>
      <c r="JL9" s="69" t="s">
        <v>106</v>
      </c>
      <c r="JM9" s="118" t="s">
        <v>154</v>
      </c>
      <c r="JN9" s="119" t="s">
        <v>159</v>
      </c>
      <c r="JO9" s="118" t="s">
        <v>157</v>
      </c>
      <c r="JP9" s="119" t="s">
        <v>158</v>
      </c>
      <c r="JQ9" s="62"/>
      <c r="JR9" s="62"/>
      <c r="JS9" s="62"/>
      <c r="JT9" s="62"/>
      <c r="JU9" s="62"/>
      <c r="JV9" s="62"/>
      <c r="JW9" s="62"/>
      <c r="JX9" s="62"/>
      <c r="JY9" s="62"/>
      <c r="JZ9" s="62"/>
      <c r="KA9" s="62"/>
      <c r="KB9" s="62"/>
      <c r="KC9" s="62"/>
      <c r="KD9" s="62"/>
      <c r="KE9" s="62"/>
      <c r="KF9" s="62"/>
      <c r="KG9" s="62"/>
      <c r="KH9" s="62"/>
      <c r="KI9" s="62"/>
      <c r="KJ9" s="62"/>
      <c r="KK9" s="62"/>
      <c r="KL9" s="62"/>
      <c r="KM9" s="62"/>
    </row>
    <row r="10" spans="2:455" s="13" customFormat="1" ht="15.75" thickBot="1" x14ac:dyDescent="0.3">
      <c r="B10" s="108" t="s">
        <v>153</v>
      </c>
      <c r="C10" s="308"/>
      <c r="D10" s="309"/>
      <c r="E10" s="312" t="s">
        <v>160</v>
      </c>
      <c r="F10" s="313"/>
      <c r="G10" s="49"/>
      <c r="H10" s="54"/>
      <c r="I10" s="114"/>
      <c r="J10" s="50"/>
      <c r="K10" s="114"/>
      <c r="L10" s="50"/>
      <c r="M10" s="49"/>
      <c r="N10" s="54"/>
      <c r="O10" s="114"/>
      <c r="P10" s="50"/>
      <c r="Q10" s="114"/>
      <c r="R10" s="50"/>
      <c r="S10" s="49"/>
      <c r="T10" s="54"/>
      <c r="U10" s="114"/>
      <c r="V10" s="50"/>
      <c r="W10" s="114"/>
      <c r="X10" s="50"/>
      <c r="Y10" s="49"/>
      <c r="Z10" s="54"/>
      <c r="AA10" s="114"/>
      <c r="AB10" s="50"/>
      <c r="AC10" s="114"/>
      <c r="AD10" s="50"/>
      <c r="AE10" s="49"/>
      <c r="AF10" s="54"/>
      <c r="AG10" s="114"/>
      <c r="AH10" s="50"/>
      <c r="AI10" s="114"/>
      <c r="AJ10" s="50"/>
      <c r="AK10" s="49"/>
      <c r="AL10" s="54"/>
      <c r="AM10" s="114"/>
      <c r="AN10" s="50"/>
      <c r="AO10" s="114"/>
      <c r="AP10" s="50"/>
      <c r="AQ10" s="49"/>
      <c r="AR10" s="54"/>
      <c r="AS10" s="114"/>
      <c r="AT10" s="50"/>
      <c r="AU10" s="114"/>
      <c r="AV10" s="50"/>
      <c r="AW10" s="49"/>
      <c r="AX10" s="54"/>
      <c r="AY10" s="114"/>
      <c r="AZ10" s="50"/>
      <c r="BA10" s="114"/>
      <c r="BB10" s="50"/>
      <c r="BC10" s="49"/>
      <c r="BD10" s="54"/>
      <c r="BE10" s="114"/>
      <c r="BF10" s="50"/>
      <c r="BG10" s="114"/>
      <c r="BH10" s="50"/>
      <c r="BI10" s="49"/>
      <c r="BJ10" s="54"/>
      <c r="BK10" s="114"/>
      <c r="BL10" s="50"/>
      <c r="BM10" s="114"/>
      <c r="BN10" s="50"/>
      <c r="BO10" s="49"/>
      <c r="BP10" s="54"/>
      <c r="BQ10" s="114"/>
      <c r="BR10" s="50"/>
      <c r="BS10" s="114"/>
      <c r="BT10" s="50"/>
      <c r="BU10" s="106"/>
      <c r="BV10" s="69"/>
      <c r="BW10" s="114"/>
      <c r="BX10" s="50"/>
      <c r="BY10" s="114"/>
      <c r="BZ10" s="50"/>
      <c r="CA10" s="49"/>
      <c r="CB10" s="54"/>
      <c r="CC10" s="114"/>
      <c r="CD10" s="50"/>
      <c r="CE10" s="114"/>
      <c r="CF10" s="50"/>
      <c r="CG10" s="49"/>
      <c r="CH10" s="54"/>
      <c r="CI10" s="114"/>
      <c r="CJ10" s="50"/>
      <c r="CK10" s="114"/>
      <c r="CL10" s="50"/>
      <c r="CM10" s="49"/>
      <c r="CN10" s="54"/>
      <c r="CO10" s="114"/>
      <c r="CP10" s="50"/>
      <c r="CQ10" s="114"/>
      <c r="CR10" s="50"/>
      <c r="CS10" s="49"/>
      <c r="CT10" s="54"/>
      <c r="CU10" s="114"/>
      <c r="CV10" s="50"/>
      <c r="CW10" s="114"/>
      <c r="CX10" s="50"/>
      <c r="CY10" s="49"/>
      <c r="CZ10" s="54"/>
      <c r="DA10" s="114"/>
      <c r="DB10" s="50"/>
      <c r="DC10" s="114"/>
      <c r="DD10" s="50"/>
      <c r="DE10" s="49"/>
      <c r="DF10" s="54"/>
      <c r="DG10" s="114"/>
      <c r="DH10" s="50"/>
      <c r="DI10" s="114"/>
      <c r="DJ10" s="50"/>
      <c r="DK10" s="49"/>
      <c r="DL10" s="54"/>
      <c r="DM10" s="114"/>
      <c r="DN10" s="50"/>
      <c r="DO10" s="114"/>
      <c r="DP10" s="50"/>
      <c r="DQ10" s="49"/>
      <c r="DR10" s="54"/>
      <c r="DS10" s="114"/>
      <c r="DT10" s="50"/>
      <c r="DU10" s="114"/>
      <c r="DV10" s="50"/>
      <c r="DW10" s="49"/>
      <c r="DX10" s="54"/>
      <c r="DY10" s="114"/>
      <c r="DZ10" s="50"/>
      <c r="EA10" s="114"/>
      <c r="EB10" s="50"/>
      <c r="EC10" s="49"/>
      <c r="ED10" s="54"/>
      <c r="EE10" s="114"/>
      <c r="EF10" s="50"/>
      <c r="EG10" s="114"/>
      <c r="EH10" s="50"/>
      <c r="EI10" s="49"/>
      <c r="EJ10" s="54"/>
      <c r="EK10" s="114"/>
      <c r="EL10" s="50"/>
      <c r="EM10" s="114"/>
      <c r="EN10" s="50"/>
      <c r="EO10" s="49"/>
      <c r="EP10" s="54"/>
      <c r="EQ10" s="114"/>
      <c r="ER10" s="50"/>
      <c r="ES10" s="114"/>
      <c r="ET10" s="50"/>
      <c r="EU10" s="49"/>
      <c r="EV10" s="54"/>
      <c r="EW10" s="114"/>
      <c r="EX10" s="50"/>
      <c r="EY10" s="114"/>
      <c r="EZ10" s="50"/>
      <c r="FA10" s="49"/>
      <c r="FB10" s="54"/>
      <c r="FC10" s="114"/>
      <c r="FD10" s="50"/>
      <c r="FE10" s="114"/>
      <c r="FF10" s="50"/>
      <c r="FG10" s="49"/>
      <c r="FH10" s="54"/>
      <c r="FI10" s="114"/>
      <c r="FJ10" s="50"/>
      <c r="FK10" s="114"/>
      <c r="FL10" s="50"/>
      <c r="FM10" s="49"/>
      <c r="FN10" s="54"/>
      <c r="FO10" s="114"/>
      <c r="FP10" s="50"/>
      <c r="FQ10" s="114"/>
      <c r="FR10" s="50"/>
      <c r="FS10" s="49"/>
      <c r="FT10" s="54"/>
      <c r="FU10" s="114"/>
      <c r="FV10" s="50"/>
      <c r="FW10" s="114"/>
      <c r="FX10" s="50"/>
      <c r="FY10" s="49"/>
      <c r="FZ10" s="54"/>
      <c r="GA10" s="114"/>
      <c r="GB10" s="50"/>
      <c r="GC10" s="114"/>
      <c r="GD10" s="50"/>
      <c r="GE10" s="49"/>
      <c r="GF10" s="54"/>
      <c r="GG10" s="114"/>
      <c r="GH10" s="50"/>
      <c r="GI10" s="114"/>
      <c r="GJ10" s="50"/>
      <c r="GK10" s="49"/>
      <c r="GL10" s="54"/>
      <c r="GM10" s="114"/>
      <c r="GN10" s="50"/>
      <c r="GO10" s="114"/>
      <c r="GP10" s="50"/>
      <c r="GQ10" s="49"/>
      <c r="GR10" s="54"/>
      <c r="GS10" s="114"/>
      <c r="GT10" s="50"/>
      <c r="GU10" s="114"/>
      <c r="GV10" s="50"/>
      <c r="GW10" s="49"/>
      <c r="GX10" s="54"/>
      <c r="GY10" s="114"/>
      <c r="GZ10" s="50"/>
      <c r="HA10" s="114"/>
      <c r="HB10" s="50"/>
      <c r="HC10" s="49"/>
      <c r="HD10" s="54"/>
      <c r="HE10" s="114"/>
      <c r="HF10" s="50"/>
      <c r="HG10" s="114"/>
      <c r="HH10" s="50"/>
      <c r="HI10" s="49"/>
      <c r="HJ10" s="54"/>
      <c r="HK10" s="114"/>
      <c r="HL10" s="50"/>
      <c r="HM10" s="114"/>
      <c r="HN10" s="50"/>
      <c r="HO10" s="49"/>
      <c r="HP10" s="54"/>
      <c r="HQ10" s="114"/>
      <c r="HR10" s="50"/>
      <c r="HS10" s="114"/>
      <c r="HT10" s="50"/>
      <c r="HU10" s="49"/>
      <c r="HV10" s="54"/>
      <c r="HW10" s="114"/>
      <c r="HX10" s="50"/>
      <c r="HY10" s="114"/>
      <c r="HZ10" s="50"/>
      <c r="IA10" s="49"/>
      <c r="IB10" s="54"/>
      <c r="IC10" s="114"/>
      <c r="ID10" s="50"/>
      <c r="IE10" s="114"/>
      <c r="IF10" s="50"/>
      <c r="IG10" s="49"/>
      <c r="IH10" s="54"/>
      <c r="II10" s="114"/>
      <c r="IJ10" s="50"/>
      <c r="IK10" s="114"/>
      <c r="IL10" s="50"/>
      <c r="IM10" s="49"/>
      <c r="IN10" s="54"/>
      <c r="IO10" s="114"/>
      <c r="IP10" s="50"/>
      <c r="IQ10" s="114"/>
      <c r="IR10" s="50"/>
      <c r="IS10" s="49"/>
      <c r="IT10" s="54"/>
      <c r="IU10" s="114"/>
      <c r="IV10" s="50"/>
      <c r="IW10" s="114"/>
      <c r="IX10" s="50"/>
      <c r="IY10" s="49"/>
      <c r="IZ10" s="54"/>
      <c r="JA10" s="114"/>
      <c r="JB10" s="50"/>
      <c r="JC10" s="114"/>
      <c r="JD10" s="50"/>
      <c r="JE10" s="49"/>
      <c r="JF10" s="54"/>
      <c r="JG10" s="114"/>
      <c r="JH10" s="50"/>
      <c r="JI10" s="114"/>
      <c r="JJ10" s="50"/>
      <c r="JK10" s="49"/>
      <c r="JL10" s="54"/>
      <c r="JM10" s="114"/>
      <c r="JN10" s="50"/>
      <c r="JO10" s="114"/>
      <c r="JP10" s="50"/>
      <c r="JQ10" s="62"/>
      <c r="JR10" s="62"/>
      <c r="JS10" s="62"/>
      <c r="JT10" s="62"/>
      <c r="JU10" s="62"/>
      <c r="JV10" s="62"/>
      <c r="JW10" s="62"/>
      <c r="JX10" s="62"/>
      <c r="JY10" s="62"/>
      <c r="JZ10" s="62"/>
      <c r="KA10" s="62"/>
      <c r="KB10" s="62"/>
      <c r="KC10" s="62"/>
      <c r="KD10" s="62"/>
      <c r="KE10" s="62"/>
      <c r="KF10" s="62"/>
      <c r="KG10" s="62"/>
      <c r="KH10" s="62"/>
      <c r="KI10" s="62"/>
      <c r="KJ10" s="62"/>
      <c r="KK10" s="62"/>
      <c r="KL10" s="62"/>
      <c r="KM10" s="62"/>
    </row>
    <row r="11" spans="2:455" x14ac:dyDescent="0.25">
      <c r="B11" s="109" t="s">
        <v>141</v>
      </c>
      <c r="C11" s="110" t="e">
        <f>(5.81-0.2*$O$2)^2/(5.81+0.8*$O$2)</f>
        <v>#DIV/0!</v>
      </c>
      <c r="D11" s="110">
        <f>(5.81-0.2*$O$3)^2/(5.81+0.8*$O$3)</f>
        <v>3.8127157055684533</v>
      </c>
      <c r="E11" s="111"/>
      <c r="F11" s="112"/>
      <c r="G11" s="80"/>
      <c r="H11" s="63"/>
      <c r="I11" s="113">
        <f>IF($G11=0,0,(($H11-0.2*$O$2)^2/($H11+0.8*$O$2)))</f>
        <v>0</v>
      </c>
      <c r="J11" s="15">
        <f>I11*G11</f>
        <v>0</v>
      </c>
      <c r="K11" s="63">
        <f t="shared" ref="K11:K39" si="0">IF($G11=0,0,(($H11-0.2*$O$3)^2/($H11+0.8*$O$3)))</f>
        <v>0</v>
      </c>
      <c r="L11" s="15">
        <f>K11*G11</f>
        <v>0</v>
      </c>
      <c r="M11" s="80"/>
      <c r="N11" s="63"/>
      <c r="O11" s="113">
        <f>IF(M11=0,0,((N11-0.2*$O$2)^2/(N11+0.8*$O$2)))</f>
        <v>0</v>
      </c>
      <c r="P11" s="15">
        <f>O11*M11</f>
        <v>0</v>
      </c>
      <c r="Q11" s="63">
        <f>IF(M11=0,0,((N11-0.2*$O$3)^2/(N11+0.8*$O$3)))</f>
        <v>0</v>
      </c>
      <c r="R11" s="15">
        <f>Q11*N11</f>
        <v>0</v>
      </c>
      <c r="S11" s="80"/>
      <c r="T11" s="63"/>
      <c r="U11" s="113">
        <f>IF(S11=0,0,((T11-0.2*$O$2)^2/(T11+0.8*$O$2)))</f>
        <v>0</v>
      </c>
      <c r="V11" s="15">
        <f>U11*S11</f>
        <v>0</v>
      </c>
      <c r="W11" s="63">
        <f>IF(S11=0,0,((T11-0.2*$O$3)^2/(T11+0.8*$O$3)))</f>
        <v>0</v>
      </c>
      <c r="X11" s="15">
        <f>W11*T11</f>
        <v>0</v>
      </c>
      <c r="Y11" s="80"/>
      <c r="Z11" s="63"/>
      <c r="AA11" s="113">
        <f>IF(Y11=0,0,((Z11-0.2*$O$2)^2/(Z11+0.8*$O$2)))</f>
        <v>0</v>
      </c>
      <c r="AB11" s="15">
        <f>AA11*Y11</f>
        <v>0</v>
      </c>
      <c r="AC11" s="63">
        <f>IF(Y11=0,0,((Z11-0.2*$O$3)^2/(Z11+0.8*$O$3)))</f>
        <v>0</v>
      </c>
      <c r="AD11" s="15">
        <f>AC11*Z11</f>
        <v>0</v>
      </c>
      <c r="AE11" s="80"/>
      <c r="AF11" s="63"/>
      <c r="AG11" s="113">
        <f>IF(AE11=0,0,((AF11-0.2*$O$2)^2/(AF11+0.8*$O$2)))</f>
        <v>0</v>
      </c>
      <c r="AH11" s="15">
        <f>AG11*AE11</f>
        <v>0</v>
      </c>
      <c r="AI11" s="63">
        <f>IF(AE11=0,0,((AF11-0.2*$O$3)^2/(AF11+0.8*$O$3)))</f>
        <v>0</v>
      </c>
      <c r="AJ11" s="15">
        <f>AI11*AF11</f>
        <v>0</v>
      </c>
      <c r="AK11" s="80"/>
      <c r="AL11" s="63"/>
      <c r="AM11" s="113">
        <f>IF(AK11=0,0,((AL11-0.2*$O$2)^2/(AL11+0.8*$O$2)))</f>
        <v>0</v>
      </c>
      <c r="AN11" s="15">
        <f>AM11*AK11</f>
        <v>0</v>
      </c>
      <c r="AO11" s="63">
        <f>IF(AK11=0,0,((AL11-0.2*$O$3)^2/(AL11+0.8*$O$3)))</f>
        <v>0</v>
      </c>
      <c r="AP11" s="15">
        <f>AO11*AL11</f>
        <v>0</v>
      </c>
      <c r="AQ11" s="80"/>
      <c r="AR11" s="63"/>
      <c r="AS11" s="113">
        <f>IF(AQ11=0,0,((AR11-0.2*$O$2)^2/(AR11+0.8*$O$2)))</f>
        <v>0</v>
      </c>
      <c r="AT11" s="15">
        <f>AS11*AQ11</f>
        <v>0</v>
      </c>
      <c r="AU11" s="63">
        <f>IF(AQ11=0,0,((AR11-0.2*$O$3)^2/(AR11+0.8*$O$3)))</f>
        <v>0</v>
      </c>
      <c r="AV11" s="15">
        <f>AU11*AR11</f>
        <v>0</v>
      </c>
      <c r="AW11" s="80"/>
      <c r="AX11" s="63"/>
      <c r="AY11" s="113">
        <f>IF(AW11=0,0,((AX11-0.2*$O$2)^2/(AX11+0.8*$O$2)))</f>
        <v>0</v>
      </c>
      <c r="AZ11" s="15">
        <f>AY11*AW11</f>
        <v>0</v>
      </c>
      <c r="BA11" s="63">
        <f>IF(AW11=0,0,((AX11-0.2*$O$3)^2/(AX11+0.8*$O$3)))</f>
        <v>0</v>
      </c>
      <c r="BB11" s="15">
        <f>BA11*AX11</f>
        <v>0</v>
      </c>
      <c r="BC11" s="80"/>
      <c r="BD11" s="63"/>
      <c r="BE11" s="113">
        <f>IF(BC11=0,0,((BD11-0.2*$O$2)^2/(BD11+0.8*$O$2)))</f>
        <v>0</v>
      </c>
      <c r="BF11" s="15">
        <f>BE11*BC11</f>
        <v>0</v>
      </c>
      <c r="BG11" s="63">
        <f>IF(BC11=0,0,((BD11-0.2*$O$3)^2/(BD11+0.8*$O$3)))</f>
        <v>0</v>
      </c>
      <c r="BH11" s="15">
        <f>BG11*BD11</f>
        <v>0</v>
      </c>
      <c r="BI11" s="80"/>
      <c r="BJ11" s="63"/>
      <c r="BK11" s="113">
        <f>IF(BI11=0,0,((BJ11-0.2*$O$2)^2/(BJ11+0.8*$O$2)))</f>
        <v>0</v>
      </c>
      <c r="BL11" s="15">
        <f>BK11*BI11</f>
        <v>0</v>
      </c>
      <c r="BM11" s="63">
        <f>IF(BI11=0,0,((BJ11-0.2*$O$3)^2/(BJ11+0.8*$O$3)))</f>
        <v>0</v>
      </c>
      <c r="BN11" s="15">
        <f>BM11*BJ11</f>
        <v>0</v>
      </c>
      <c r="BO11" s="80"/>
      <c r="BP11" s="63"/>
      <c r="BQ11" s="113">
        <f>IF(BO11=0,0,((BP11-0.2*$O$2)^2/(BP11+0.8*$O$2)))</f>
        <v>0</v>
      </c>
      <c r="BR11" s="15">
        <f>BQ11*BO11</f>
        <v>0</v>
      </c>
      <c r="BS11" s="63">
        <f>IF(BO11=0,0,((BP11-0.2*$O$3)^2/(BP11+0.8*$O$3)))</f>
        <v>0</v>
      </c>
      <c r="BT11" s="63">
        <f>BS11*BP11</f>
        <v>0</v>
      </c>
      <c r="BU11" s="193"/>
      <c r="BV11" s="194"/>
      <c r="BW11" s="63">
        <f>IF(BU11=0,0,((BV11-0.2*$O$2)^2/(BV11+0.8*$O$2)))</f>
        <v>0</v>
      </c>
      <c r="BX11" s="15">
        <f>BW11*BU11</f>
        <v>0</v>
      </c>
      <c r="BY11" s="63">
        <f>IF(BU11=0,0,((BV11-0.2*$O$3)^2/(BV11+0.8*$O$3)))</f>
        <v>0</v>
      </c>
      <c r="BZ11" s="15">
        <f>BY11*BV11</f>
        <v>0</v>
      </c>
      <c r="CA11" s="80"/>
      <c r="CB11" s="63"/>
      <c r="CC11" s="113">
        <f>IF(CA11=0,0,((CB11-0.2*$O$2)^2/(CB11+0.8*$O$2)))</f>
        <v>0</v>
      </c>
      <c r="CD11" s="15">
        <f>CC11*CA11</f>
        <v>0</v>
      </c>
      <c r="CE11" s="63">
        <f>IF(CA11=0,0,((CB11-0.2*$O$3)^2/(CB11+0.8*$O$3)))</f>
        <v>0</v>
      </c>
      <c r="CF11" s="15">
        <f>CE11*CB11</f>
        <v>0</v>
      </c>
      <c r="CG11" s="80"/>
      <c r="CH11" s="63"/>
      <c r="CI11" s="113">
        <f>IF(CG11=0,0,((CH11-0.2*$O$2)^2/(CH11+0.8*$O$2)))</f>
        <v>0</v>
      </c>
      <c r="CJ11" s="15">
        <f>CI11*CG11</f>
        <v>0</v>
      </c>
      <c r="CK11" s="63">
        <f>IF(CG11=0,0,((CH11-0.2*$O$3)^2/(CH11+0.8*$O$3)))</f>
        <v>0</v>
      </c>
      <c r="CL11" s="15">
        <f>CK11*CH11</f>
        <v>0</v>
      </c>
      <c r="CM11" s="184"/>
      <c r="CN11" s="185"/>
      <c r="CO11" s="113">
        <f>IF(CM11=0,0,((CN11-0.2*$O$2)^2/(CN11+0.8*$O$2)))</f>
        <v>0</v>
      </c>
      <c r="CP11" s="15">
        <f>CO11*CM11</f>
        <v>0</v>
      </c>
      <c r="CQ11" s="63">
        <f>IF(CM11=0,0,((CN11-0.2*$O$3)^2/(CN11+0.8*$O$3)))</f>
        <v>0</v>
      </c>
      <c r="CR11" s="15">
        <f>CQ11*CN11</f>
        <v>0</v>
      </c>
      <c r="CS11" s="184"/>
      <c r="CT11" s="185"/>
      <c r="CU11" s="113">
        <f>IF(CS11=0,0,((CT11-0.2*$O$2)^2/(CT11+0.8*$O$2)))</f>
        <v>0</v>
      </c>
      <c r="CV11" s="15">
        <f>CU11*CS11</f>
        <v>0</v>
      </c>
      <c r="CW11" s="63">
        <f>IF(CS11=0,0,((CT11-0.2*$O$3)^2/(CT11+0.8*$O$3)))</f>
        <v>0</v>
      </c>
      <c r="CX11" s="15">
        <f>CW11*CT11</f>
        <v>0</v>
      </c>
      <c r="CY11" s="80"/>
      <c r="CZ11" s="63"/>
      <c r="DA11" s="113">
        <f>IF(CY11=0,0,((CZ11-0.2*$O$2)^2/(CZ11+0.8*$O$2)))</f>
        <v>0</v>
      </c>
      <c r="DB11" s="15">
        <f>DA11*CY11</f>
        <v>0</v>
      </c>
      <c r="DC11" s="63">
        <f>IF(CY11=0,0,((CZ11-0.2*$O$3)^2/(CZ11+0.8*$O$3)))</f>
        <v>0</v>
      </c>
      <c r="DD11" s="15">
        <f>DC11*CZ11</f>
        <v>0</v>
      </c>
      <c r="DE11" s="80"/>
      <c r="DF11" s="63"/>
      <c r="DG11" s="113">
        <f>IF(DE11=0,0,((DF11-0.2*$O$2)^2/(DF11+0.8*$O$2)))</f>
        <v>0</v>
      </c>
      <c r="DH11" s="15">
        <f>DG11*DE11</f>
        <v>0</v>
      </c>
      <c r="DI11" s="63">
        <f>IF(DE11=0,0,((DF11-0.2*$O$3)^2/(DF11+0.8*$O$3)))</f>
        <v>0</v>
      </c>
      <c r="DJ11" s="15">
        <f>DI11*DF11</f>
        <v>0</v>
      </c>
      <c r="DK11" s="80"/>
      <c r="DL11" s="63"/>
      <c r="DM11" s="113">
        <f>IF(DK11=0,0,((DL11-0.2*$O$2)^2/(DL11+0.8*$O$2)))</f>
        <v>0</v>
      </c>
      <c r="DN11" s="15">
        <f>DM11*DK11</f>
        <v>0</v>
      </c>
      <c r="DO11" s="63">
        <f>IF(DK11=0,0,((DL11-0.2*$O$3)^2/(DL11+0.8*$O$3)))</f>
        <v>0</v>
      </c>
      <c r="DP11" s="15">
        <f>DO11*DL11</f>
        <v>0</v>
      </c>
      <c r="DQ11" s="80"/>
      <c r="DR11" s="63"/>
      <c r="DS11" s="113">
        <f>IF(DQ11=0,0,((DR11-0.2*$O$2)^2/(DR11+0.8*$O$2)))</f>
        <v>0</v>
      </c>
      <c r="DT11" s="15">
        <f>DS11*DQ11</f>
        <v>0</v>
      </c>
      <c r="DU11" s="63">
        <f>IF(DQ11=0,0,((DR11-0.2*$O$3)^2/(DR11+0.8*$O$3)))</f>
        <v>0</v>
      </c>
      <c r="DV11" s="15">
        <f>DU11*DR11</f>
        <v>0</v>
      </c>
      <c r="DW11" s="80"/>
      <c r="DX11" s="63"/>
      <c r="DY11" s="113">
        <f>IF(DW11=0,0,((DX11-0.2*$O$2)^2/(DX11+0.8*$O$2)))</f>
        <v>0</v>
      </c>
      <c r="DZ11" s="15">
        <f>DY11*DW11</f>
        <v>0</v>
      </c>
      <c r="EA11" s="63">
        <f>IF(DW11=0,0,((DX11-0.2*$O$3)^2/(DX11+0.8*$O$3)))</f>
        <v>0</v>
      </c>
      <c r="EB11" s="15">
        <f>EA11*DX11</f>
        <v>0</v>
      </c>
      <c r="EC11" s="80"/>
      <c r="ED11" s="63"/>
      <c r="EE11" s="113">
        <f>IF(EC11=0,0,((ED11-0.2*$O$2)^2/(ED11+0.8*$O$2)))</f>
        <v>0</v>
      </c>
      <c r="EF11" s="15">
        <f>EE11*EC11</f>
        <v>0</v>
      </c>
      <c r="EG11" s="63">
        <f>IF(EC11=0,0,((ED11-0.2*$O$3)^2/(ED11+0.8*$O$3)))</f>
        <v>0</v>
      </c>
      <c r="EH11" s="15">
        <f>EG11*ED11</f>
        <v>0</v>
      </c>
      <c r="EI11" s="80"/>
      <c r="EJ11" s="63"/>
      <c r="EK11" s="113">
        <f>IF(EI11=0,0,((EJ11-0.2*$O$2)^2/(EJ11+0.8*$O$2)))</f>
        <v>0</v>
      </c>
      <c r="EL11" s="15">
        <f>EK11*EI11</f>
        <v>0</v>
      </c>
      <c r="EM11" s="63">
        <f>IF(EI11=0,0,((EJ11-0.2*$O$3)^2/(EJ11+0.8*$O$3)))</f>
        <v>0</v>
      </c>
      <c r="EN11" s="15">
        <f>EM11*EJ11</f>
        <v>0</v>
      </c>
      <c r="EO11" s="80"/>
      <c r="EP11" s="63"/>
      <c r="EQ11" s="113">
        <f>IF(EO11=0,0,((EP11-0.2*$O$2)^2/(EP11+0.8*$O$2)))</f>
        <v>0</v>
      </c>
      <c r="ER11" s="15">
        <f>EQ11*EO11</f>
        <v>0</v>
      </c>
      <c r="ES11" s="63">
        <f>IF(EO11=0,0,((EP11-0.2*$O$3)^2/(EP11+0.8*$O$3)))</f>
        <v>0</v>
      </c>
      <c r="ET11" s="15">
        <f>ES11*EP11</f>
        <v>0</v>
      </c>
      <c r="EU11" s="80"/>
      <c r="EV11" s="63"/>
      <c r="EW11" s="113">
        <f>IF(EU11=0,0,((EV11-0.2*$O$2)^2/(EV11+0.8*$O$2)))</f>
        <v>0</v>
      </c>
      <c r="EX11" s="15">
        <f>EW11*EU11</f>
        <v>0</v>
      </c>
      <c r="EY11" s="63">
        <f>IF(EU11=0,0,((EV11-0.2*$O$3)^2/(EV11+0.8*$O$3)))</f>
        <v>0</v>
      </c>
      <c r="EZ11" s="15">
        <f>EY11*EV11</f>
        <v>0</v>
      </c>
      <c r="FA11" s="80"/>
      <c r="FB11" s="63"/>
      <c r="FC11" s="113">
        <f>IF(FA11=0,0,((FB11-0.2*$O$2)^2/(FB11+0.8*$O$2)))</f>
        <v>0</v>
      </c>
      <c r="FD11" s="15">
        <f>FC11*FA11</f>
        <v>0</v>
      </c>
      <c r="FE11" s="63">
        <f>IF(FA11=0,0,((FB11-0.2*$O$3)^2/(FB11+0.8*$O$3)))</f>
        <v>0</v>
      </c>
      <c r="FF11" s="15">
        <f>FE11*FB11</f>
        <v>0</v>
      </c>
      <c r="FG11" s="80"/>
      <c r="FH11" s="63"/>
      <c r="FI11" s="113">
        <f>IF(FG11=0,0,((FH11-0.2*$O$2)^2/(FH11+0.8*$O$2)))</f>
        <v>0</v>
      </c>
      <c r="FJ11" s="15">
        <f>FI11*FG11</f>
        <v>0</v>
      </c>
      <c r="FK11" s="63">
        <f>IF(FG11=0,0,((FH11-0.2*$O$3)^2/(FH11+0.8*$O$3)))</f>
        <v>0</v>
      </c>
      <c r="FL11" s="15">
        <f>FK11*FH11</f>
        <v>0</v>
      </c>
      <c r="FM11" s="80"/>
      <c r="FN11" s="63"/>
      <c r="FO11" s="113">
        <f>IF(FM11=0,0,((FN11-0.2*$O$2)^2/(FN11+0.8*$O$2)))</f>
        <v>0</v>
      </c>
      <c r="FP11" s="15">
        <f>FO11*FM11</f>
        <v>0</v>
      </c>
      <c r="FQ11" s="63">
        <f>IF(FM11=0,0,((FN11-0.2*$O$3)^2/(FN11+0.8*$O$3)))</f>
        <v>0</v>
      </c>
      <c r="FR11" s="15">
        <f>FQ11*FN11</f>
        <v>0</v>
      </c>
      <c r="FS11" s="80"/>
      <c r="FT11" s="63"/>
      <c r="FU11" s="113">
        <f>IF(FS11=0,0,((FT11-0.2*$O$2)^2/(FT11+0.8*$O$2)))</f>
        <v>0</v>
      </c>
      <c r="FV11" s="15">
        <f>FU11*FS11</f>
        <v>0</v>
      </c>
      <c r="FW11" s="63">
        <f>IF(FS11=0,0,((FT11-0.2*$O$3)^2/(FT11+0.8*$O$3)))</f>
        <v>0</v>
      </c>
      <c r="FX11" s="15">
        <f>FW11*FT11</f>
        <v>0</v>
      </c>
      <c r="FY11" s="80"/>
      <c r="FZ11" s="63"/>
      <c r="GA11" s="113">
        <f>IF(FY11=0,0,((FZ11-0.2*$O$2)^2/(FZ11+0.8*$O$2)))</f>
        <v>0</v>
      </c>
      <c r="GB11" s="15">
        <f>GA11*FY11</f>
        <v>0</v>
      </c>
      <c r="GC11" s="63">
        <f>IF(FY11=0,0,((FZ11-0.2*$O$3)^2/(FZ11+0.8*$O$3)))</f>
        <v>0</v>
      </c>
      <c r="GD11" s="15">
        <f>GC11*FZ11</f>
        <v>0</v>
      </c>
      <c r="GE11" s="80"/>
      <c r="GF11" s="63"/>
      <c r="GG11" s="113">
        <f>IF(GE11=0,0,((GF11-0.2*$O$2)^2/(GF11+0.8*$O$2)))</f>
        <v>0</v>
      </c>
      <c r="GH11" s="15">
        <f>GG11*GE11</f>
        <v>0</v>
      </c>
      <c r="GI11" s="63">
        <f>IF(GE11=0,0,((GF11-0.2*$O$3)^2/(GF11+0.8*$O$3)))</f>
        <v>0</v>
      </c>
      <c r="GJ11" s="15">
        <f>GI11*GF11</f>
        <v>0</v>
      </c>
      <c r="GK11" s="80"/>
      <c r="GL11" s="63"/>
      <c r="GM11" s="113">
        <f>IF(GK11=0,0,((GL11-0.2*$O$2)^2/(GL11+0.8*$O$2)))</f>
        <v>0</v>
      </c>
      <c r="GN11" s="15">
        <f>GM11*GK11</f>
        <v>0</v>
      </c>
      <c r="GO11" s="63">
        <f>IF(GK11=0,0,((GL11-0.2*$O$3)^2/(GL11+0.8*$O$3)))</f>
        <v>0</v>
      </c>
      <c r="GP11" s="15">
        <f>GO11*GL11</f>
        <v>0</v>
      </c>
      <c r="GQ11" s="80"/>
      <c r="GR11" s="63"/>
      <c r="GS11" s="113">
        <f>IF(GQ11=0,0,((GR11-0.2*$O$2)^2/(GR11+0.8*$O$2)))</f>
        <v>0</v>
      </c>
      <c r="GT11" s="15">
        <f>GS11*GQ11</f>
        <v>0</v>
      </c>
      <c r="GU11" s="63">
        <f>IF(GQ11=0,0,((GR11-0.2*$O$3)^2/(GR11+0.8*$O$3)))</f>
        <v>0</v>
      </c>
      <c r="GV11" s="15">
        <f>GU11*GR11</f>
        <v>0</v>
      </c>
      <c r="GW11" s="80"/>
      <c r="GX11" s="63"/>
      <c r="GY11" s="113">
        <f>IF(GW11=0,0,((GX11-0.2*$O$2)^2/(GX11+0.8*$O$2)))</f>
        <v>0</v>
      </c>
      <c r="GZ11" s="15">
        <f>GY11*GW11</f>
        <v>0</v>
      </c>
      <c r="HA11" s="63">
        <f>IF(GW11=0,0,((GX11-0.2*$O$3)^2/(GX11+0.8*$O$3)))</f>
        <v>0</v>
      </c>
      <c r="HB11" s="15">
        <f>HA11*GX11</f>
        <v>0</v>
      </c>
      <c r="HC11" s="80"/>
      <c r="HD11" s="63"/>
      <c r="HE11" s="113">
        <f>IF(HC11=0,0,((HD11-0.2*$O$2)^2/(HD11+0.8*$O$2)))</f>
        <v>0</v>
      </c>
      <c r="HF11" s="15">
        <f>HE11*HC11</f>
        <v>0</v>
      </c>
      <c r="HG11" s="63">
        <f>IF(HC11=0,0,((HD11-0.2*$O$3)^2/(HD11+0.8*$O$3)))</f>
        <v>0</v>
      </c>
      <c r="HH11" s="15">
        <f>HG11*HD11</f>
        <v>0</v>
      </c>
      <c r="HI11" s="80"/>
      <c r="HJ11" s="63"/>
      <c r="HK11" s="113">
        <f>IF(HI11=0,0,((HJ11-0.2*$O$2)^2/(HJ11+0.8*$O$2)))</f>
        <v>0</v>
      </c>
      <c r="HL11" s="15">
        <f>HK11*HI11</f>
        <v>0</v>
      </c>
      <c r="HM11" s="63">
        <f>IF(HI11=0,0,((HJ11-0.2*$O$3)^2/(HJ11+0.8*$O$3)))</f>
        <v>0</v>
      </c>
      <c r="HN11" s="15">
        <f>HM11*HJ11</f>
        <v>0</v>
      </c>
      <c r="HO11" s="80"/>
      <c r="HP11" s="63"/>
      <c r="HQ11" s="113">
        <f>IF(HO11=0,0,((HP11-0.2*$O$2)^2/(HP11+0.8*$O$2)))</f>
        <v>0</v>
      </c>
      <c r="HR11" s="15">
        <f>HQ11*HO11</f>
        <v>0</v>
      </c>
      <c r="HS11" s="63">
        <f>IF(HO11=0,0,((HP11-0.2*$O$3)^2/(HP11+0.8*$O$3)))</f>
        <v>0</v>
      </c>
      <c r="HT11" s="15">
        <f>HS11*HP11</f>
        <v>0</v>
      </c>
      <c r="HU11" s="80"/>
      <c r="HV11" s="63"/>
      <c r="HW11" s="113">
        <f>IF(HU11=0,0,((HV11-0.2*$O$2)^2/(HV11+0.8*$O$2)))</f>
        <v>0</v>
      </c>
      <c r="HX11" s="15">
        <f>HW11*HU11</f>
        <v>0</v>
      </c>
      <c r="HY11" s="63">
        <f>IF(HU11=0,0,((HV11-0.2*$O$3)^2/(HV11+0.8*$O$3)))</f>
        <v>0</v>
      </c>
      <c r="HZ11" s="15">
        <f>HY11*HV11</f>
        <v>0</v>
      </c>
      <c r="IA11" s="80"/>
      <c r="IB11" s="63"/>
      <c r="IC11" s="113">
        <f>IF(IA11=0,0,((IB11-0.2*$O$2)^2/(IB11+0.8*$O$2)))</f>
        <v>0</v>
      </c>
      <c r="ID11" s="15">
        <f>IC11*IA11</f>
        <v>0</v>
      </c>
      <c r="IE11" s="63">
        <f>IF(IA11=0,0,((IB11-0.2*$O$3)^2/(IB11+0.8*$O$3)))</f>
        <v>0</v>
      </c>
      <c r="IF11" s="15">
        <f>IE11*IB11</f>
        <v>0</v>
      </c>
      <c r="IG11" s="80"/>
      <c r="IH11" s="63"/>
      <c r="II11" s="113">
        <f>IF(IG11=0,0,((IH11-0.2*$O$2)^2/(IH11+0.8*$O$2)))</f>
        <v>0</v>
      </c>
      <c r="IJ11" s="15">
        <f>II11*IG11</f>
        <v>0</v>
      </c>
      <c r="IK11" s="63">
        <f>IF(IG11=0,0,((IH11-0.2*$O$3)^2/(IH11+0.8*$O$3)))</f>
        <v>0</v>
      </c>
      <c r="IL11" s="15">
        <f>IK11*IH11</f>
        <v>0</v>
      </c>
      <c r="IM11" s="80"/>
      <c r="IN11" s="63"/>
      <c r="IO11" s="113">
        <f>IF(IM11=0,0,((IN11-0.2*$O$2)^2/(IN11+0.8*$O$2)))</f>
        <v>0</v>
      </c>
      <c r="IP11" s="15">
        <f>IO11*IM11</f>
        <v>0</v>
      </c>
      <c r="IQ11" s="63">
        <f>IF(IM11=0,0,((IN11-0.2*$O$3)^2/(IN11+0.8*$O$3)))</f>
        <v>0</v>
      </c>
      <c r="IR11" s="15">
        <f>IQ11*IN11</f>
        <v>0</v>
      </c>
      <c r="IS11" s="80"/>
      <c r="IT11" s="63"/>
      <c r="IU11" s="113">
        <f>IF(IS11=0,0,((IT11-0.2*$O$2)^2/(IT11+0.8*$O$2)))</f>
        <v>0</v>
      </c>
      <c r="IV11" s="15">
        <f>IU11*IS11</f>
        <v>0</v>
      </c>
      <c r="IW11" s="63">
        <f>IF(IS11=0,0,((IT11-0.2*$O$3)^2/(IT11+0.8*$O$3)))</f>
        <v>0</v>
      </c>
      <c r="IX11" s="15">
        <f>IW11*IT11</f>
        <v>0</v>
      </c>
      <c r="IY11" s="80"/>
      <c r="IZ11" s="63"/>
      <c r="JA11" s="113">
        <f>IF(IY11=0,0,((IZ11-0.2*$O$2)^2/(IZ11+0.8*$O$2)))</f>
        <v>0</v>
      </c>
      <c r="JB11" s="15">
        <f>JA11*IY11</f>
        <v>0</v>
      </c>
      <c r="JC11" s="63">
        <f>IF(IY11=0,0,((IZ11-0.2*$O$3)^2/(IZ11+0.8*$O$3)))</f>
        <v>0</v>
      </c>
      <c r="JD11" s="15">
        <f>JC11*IZ11</f>
        <v>0</v>
      </c>
      <c r="JE11" s="80"/>
      <c r="JF11" s="63"/>
      <c r="JG11" s="113">
        <f>IF(JE11=0,0,((JF11-0.2*$O$2)^2/(JF11+0.8*$O$2)))</f>
        <v>0</v>
      </c>
      <c r="JH11" s="15">
        <f>JG11*JE11</f>
        <v>0</v>
      </c>
      <c r="JI11" s="63">
        <f>IF(JE11=0,0,((JF11-0.2*$O$3)^2/(JF11+0.8*$O$3)))</f>
        <v>0</v>
      </c>
      <c r="JJ11" s="15">
        <f>JI11*JF11</f>
        <v>0</v>
      </c>
      <c r="JK11" s="80"/>
      <c r="JL11" s="63"/>
      <c r="JM11" s="113">
        <f>IF(JK11=0,0,((JL11-0.2*$O$2)^2/(JL11+0.8*$O$2)))</f>
        <v>0</v>
      </c>
      <c r="JN11" s="15">
        <f>JM11*JK11</f>
        <v>0</v>
      </c>
      <c r="JO11" s="63">
        <f>IF(JK11=0,0,((JL11-0.2*$O$3)^2/(JL11+0.8*$O$3)))</f>
        <v>0</v>
      </c>
      <c r="JP11" s="15">
        <f>JO11*JL11</f>
        <v>0</v>
      </c>
    </row>
    <row r="12" spans="2:455" x14ac:dyDescent="0.25">
      <c r="B12" s="113" t="s">
        <v>117</v>
      </c>
      <c r="C12" s="63" t="e">
        <f>(5.61-0.2*$O$2)^2/(5.61+0.8*$O$2)</f>
        <v>#DIV/0!</v>
      </c>
      <c r="D12" s="63">
        <f>(5.61-0.2*$O$3)^2/(5.61+0.8*$O$3)</f>
        <v>3.6300074137425584</v>
      </c>
      <c r="E12" s="63" t="e">
        <f t="shared" ref="E12:E39" si="1">IF(C12-C11&gt;0,1,0)</f>
        <v>#DIV/0!</v>
      </c>
      <c r="F12" s="15">
        <f t="shared" ref="F12:F39" si="2">IF(D12-D11&gt;0,1,0)</f>
        <v>0</v>
      </c>
      <c r="G12" s="80"/>
      <c r="H12" s="63"/>
      <c r="I12" s="113">
        <f t="shared" ref="I12:I39" si="3">IF($G12=0,0,(($H12-0.2*$O$2)^2/($H12+0.8*$O$2)))</f>
        <v>0</v>
      </c>
      <c r="J12" s="15" t="e">
        <f>IF(E12=1,0,I12*G12)</f>
        <v>#DIV/0!</v>
      </c>
      <c r="K12" s="63">
        <f t="shared" si="0"/>
        <v>0</v>
      </c>
      <c r="L12" s="15">
        <f>IF(F12=1,0,K12*G12)</f>
        <v>0</v>
      </c>
      <c r="M12" s="80"/>
      <c r="N12" s="63"/>
      <c r="O12" s="113">
        <f t="shared" ref="O12:O39" si="4">IF(M12=0,0,((N12-0.2*$O$2)^2/(N12+0.8*$O$2)))</f>
        <v>0</v>
      </c>
      <c r="P12" s="15" t="e">
        <f>IF($E12=1,0,O12*M12)</f>
        <v>#DIV/0!</v>
      </c>
      <c r="Q12" s="63">
        <f t="shared" ref="Q12:Q39" si="5">IF(M12=0,0,((N12-0.2*$O$3)^2/(N12+0.8*$O$3)))</f>
        <v>0</v>
      </c>
      <c r="R12" s="15">
        <f>IF($F12=1,0,Q12*M12)</f>
        <v>0</v>
      </c>
      <c r="S12" s="80"/>
      <c r="T12" s="63"/>
      <c r="U12" s="113">
        <f t="shared" ref="U12:U39" si="6">IF(S12=0,0,((T12-0.2*$O$2)^2/(T12+0.8*$O$2)))</f>
        <v>0</v>
      </c>
      <c r="V12" s="15" t="e">
        <f>IF($E12=1,0,U12*S12)</f>
        <v>#DIV/0!</v>
      </c>
      <c r="W12" s="63">
        <f t="shared" ref="W12:W39" si="7">IF(S12=0,0,((T12-0.2*$O$3)^2/(T12+0.8*$O$3)))</f>
        <v>0</v>
      </c>
      <c r="X12" s="15">
        <f>IF($F12=1,0,W12*S12)</f>
        <v>0</v>
      </c>
      <c r="Y12" s="80"/>
      <c r="Z12" s="63"/>
      <c r="AA12" s="113">
        <f t="shared" ref="AA12:AA33" si="8">IF(Y12=0,0,((Z12-0.2*$O$2)^2/(Z12+0.8*$O$2)))</f>
        <v>0</v>
      </c>
      <c r="AB12" s="15" t="e">
        <f>IF($E12=1,0,AA12*Y12)</f>
        <v>#DIV/0!</v>
      </c>
      <c r="AC12" s="63">
        <f t="shared" ref="AC12:AC34" si="9">IF(Y12=0,0,((Z12-0.2*$O$3)^2/(Z12+0.8*$O$3)))</f>
        <v>0</v>
      </c>
      <c r="AD12" s="15">
        <f>IF($F12=1,0,AC12*Y12)</f>
        <v>0</v>
      </c>
      <c r="AE12" s="80"/>
      <c r="AF12" s="63"/>
      <c r="AG12" s="113">
        <f t="shared" ref="AG12:AG33" si="10">IF(AE12=0,0,((AF12-0.2*$O$2)^2/(AF12+0.8*$O$2)))</f>
        <v>0</v>
      </c>
      <c r="AH12" s="15" t="e">
        <f>IF($E12=1,0,AG12*AE12)</f>
        <v>#DIV/0!</v>
      </c>
      <c r="AI12" s="63">
        <f t="shared" ref="AI12:AI34" si="11">IF(AE12=0,0,((AF12-0.2*$O$3)^2/(AF12+0.8*$O$3)))</f>
        <v>0</v>
      </c>
      <c r="AJ12" s="15">
        <f>IF($F12=1,0,AI12*AE12)</f>
        <v>0</v>
      </c>
      <c r="AK12" s="80"/>
      <c r="AL12" s="63"/>
      <c r="AM12" s="113">
        <f t="shared" ref="AM12:AM33" si="12">IF(AK12=0,0,((AL12-0.2*$O$2)^2/(AL12+0.8*$O$2)))</f>
        <v>0</v>
      </c>
      <c r="AN12" s="15" t="e">
        <f>IF($E12=1,0,AM12*AK12)</f>
        <v>#DIV/0!</v>
      </c>
      <c r="AO12" s="63">
        <f t="shared" ref="AO12:AO34" si="13">IF(AK12=0,0,((AL12-0.2*$O$3)^2/(AL12+0.8*$O$3)))</f>
        <v>0</v>
      </c>
      <c r="AP12" s="15">
        <f>IF($F12=1,0,AO12*AK12)</f>
        <v>0</v>
      </c>
      <c r="AQ12" s="80"/>
      <c r="AR12" s="63"/>
      <c r="AS12" s="113">
        <f t="shared" ref="AS12:AS33" si="14">IF(AQ12=0,0,((AR12-0.2*$O$2)^2/(AR12+0.8*$O$2)))</f>
        <v>0</v>
      </c>
      <c r="AT12" s="15" t="e">
        <f>IF($E12=1,0,AS12*AQ12)</f>
        <v>#DIV/0!</v>
      </c>
      <c r="AU12" s="63">
        <f t="shared" ref="AU12:AU34" si="15">IF(AQ12=0,0,((AR12-0.2*$O$3)^2/(AR12+0.8*$O$3)))</f>
        <v>0</v>
      </c>
      <c r="AV12" s="15">
        <f>IF($F12=1,0,AU12*AQ12)</f>
        <v>0</v>
      </c>
      <c r="AW12" s="80"/>
      <c r="AX12" s="63"/>
      <c r="AY12" s="113">
        <f t="shared" ref="AY12:AY33" si="16">IF(AW12=0,0,((AX12-0.2*$O$2)^2/(AX12+0.8*$O$2)))</f>
        <v>0</v>
      </c>
      <c r="AZ12" s="15" t="e">
        <f>IF($E12=1,0,AY12*AW12)</f>
        <v>#DIV/0!</v>
      </c>
      <c r="BA12" s="63">
        <f t="shared" ref="BA12:BA34" si="17">IF(AW12=0,0,((AX12-0.2*$O$3)^2/(AX12+0.8*$O$3)))</f>
        <v>0</v>
      </c>
      <c r="BB12" s="15">
        <f>IF($F12=1,0,BA12*AW12)</f>
        <v>0</v>
      </c>
      <c r="BC12" s="80"/>
      <c r="BD12" s="63"/>
      <c r="BE12" s="113">
        <f t="shared" ref="BE12:BE33" si="18">IF(BC12=0,0,((BD12-0.2*$O$2)^2/(BD12+0.8*$O$2)))</f>
        <v>0</v>
      </c>
      <c r="BF12" s="15" t="e">
        <f>IF($E12=1,0,BE12*BC12)</f>
        <v>#DIV/0!</v>
      </c>
      <c r="BG12" s="63">
        <f t="shared" ref="BG12:BG34" si="19">IF(BC12=0,0,((BD12-0.2*$O$3)^2/(BD12+0.8*$O$3)))</f>
        <v>0</v>
      </c>
      <c r="BH12" s="15">
        <f>IF($F12=1,0,BG12*BC12)</f>
        <v>0</v>
      </c>
      <c r="BI12" s="80"/>
      <c r="BJ12" s="63"/>
      <c r="BK12" s="113">
        <f t="shared" ref="BK12:BK33" si="20">IF(BI12=0,0,((BJ12-0.2*$O$2)^2/(BJ12+0.8*$O$2)))</f>
        <v>0</v>
      </c>
      <c r="BL12" s="15" t="e">
        <f>IF($E12=1,0,BK12*BI12)</f>
        <v>#DIV/0!</v>
      </c>
      <c r="BM12" s="63">
        <f t="shared" ref="BM12:BM34" si="21">IF(BI12=0,0,((BJ12-0.2*$O$3)^2/(BJ12+0.8*$O$3)))</f>
        <v>0</v>
      </c>
      <c r="BN12" s="15">
        <f>IF($F12=1,0,BM12*BI12)</f>
        <v>0</v>
      </c>
      <c r="BO12" s="80"/>
      <c r="BP12" s="63"/>
      <c r="BQ12" s="113">
        <f t="shared" ref="BQ12:BQ33" si="22">IF(BO12=0,0,((BP12-0.2*$O$2)^2/(BP12+0.8*$O$2)))</f>
        <v>0</v>
      </c>
      <c r="BR12" s="15" t="e">
        <f>IF($E12=1,0,BQ12*BO12)</f>
        <v>#DIV/0!</v>
      </c>
      <c r="BS12" s="63">
        <f t="shared" ref="BS12:BS34" si="23">IF(BO12=0,0,((BP12-0.2*$O$3)^2/(BP12+0.8*$O$3)))</f>
        <v>0</v>
      </c>
      <c r="BT12" s="63">
        <f>IF($F12=1,0,BS12*BO12)</f>
        <v>0</v>
      </c>
      <c r="BU12" s="26"/>
      <c r="BV12" s="195"/>
      <c r="BW12" s="63">
        <f t="shared" ref="BW12:BW33" si="24">IF(BU12=0,0,((BV12-0.2*$O$2)^2/(BV12+0.8*$O$2)))</f>
        <v>0</v>
      </c>
      <c r="BX12" s="15" t="e">
        <f>IF($E12=1,0,BW12*BU12)</f>
        <v>#DIV/0!</v>
      </c>
      <c r="BY12" s="63">
        <f t="shared" ref="BY12:BY34" si="25">IF(BU12=0,0,((BV12-0.2*$O$3)^2/(BV12+0.8*$O$3)))</f>
        <v>0</v>
      </c>
      <c r="BZ12" s="15">
        <f>IF($F12=1,0,BY12*BU12)</f>
        <v>0</v>
      </c>
      <c r="CA12" s="80"/>
      <c r="CB12" s="63"/>
      <c r="CC12" s="113">
        <f t="shared" ref="CC12:CC33" si="26">IF(CA12=0,0,((CB12-0.2*$O$2)^2/(CB12+0.8*$O$2)))</f>
        <v>0</v>
      </c>
      <c r="CD12" s="15" t="e">
        <f>IF($E12=1,0,CC12*CA12)</f>
        <v>#DIV/0!</v>
      </c>
      <c r="CE12" s="63">
        <f t="shared" ref="CE12:CE34" si="27">IF(CA12=0,0,((CB12-0.2*$O$3)^2/(CB12+0.8*$O$3)))</f>
        <v>0</v>
      </c>
      <c r="CF12" s="15">
        <f>IF($F12=1,0,CE12*CA12)</f>
        <v>0</v>
      </c>
      <c r="CG12" s="80"/>
      <c r="CH12" s="63"/>
      <c r="CI12" s="113">
        <f t="shared" ref="CI12:CI33" si="28">IF(CG12=0,0,((CH12-0.2*$O$2)^2/(CH12+0.8*$O$2)))</f>
        <v>0</v>
      </c>
      <c r="CJ12" s="15" t="e">
        <f>IF($E12=1,0,CI12*CG12)</f>
        <v>#DIV/0!</v>
      </c>
      <c r="CK12" s="63">
        <f t="shared" ref="CK12:CK34" si="29">IF(CG12=0,0,((CH12-0.2*$O$3)^2/(CH12+0.8*$O$3)))</f>
        <v>0</v>
      </c>
      <c r="CL12" s="15">
        <f>IF($F12=1,0,CK12*CG12)</f>
        <v>0</v>
      </c>
      <c r="CM12" s="80"/>
      <c r="CN12" s="15"/>
      <c r="CO12" s="113">
        <f t="shared" ref="CO12:CO33" si="30">IF(CM12=0,0,((CN12-0.2*$O$2)^2/(CN12+0.8*$O$2)))</f>
        <v>0</v>
      </c>
      <c r="CP12" s="15" t="e">
        <f>IF($E12=1,0,CO12*CM12)</f>
        <v>#DIV/0!</v>
      </c>
      <c r="CQ12" s="63">
        <f t="shared" ref="CQ12:CQ34" si="31">IF(CM12=0,0,((CN12-0.2*$O$3)^2/(CN12+0.8*$O$3)))</f>
        <v>0</v>
      </c>
      <c r="CR12" s="15">
        <f>IF($F12=1,0,CQ12*CM12)</f>
        <v>0</v>
      </c>
      <c r="CS12" s="80"/>
      <c r="CT12" s="15"/>
      <c r="CU12" s="113">
        <f t="shared" ref="CU12:CU33" si="32">IF(CS12=0,0,((CT12-0.2*$O$2)^2/(CT12+0.8*$O$2)))</f>
        <v>0</v>
      </c>
      <c r="CV12" s="15" t="e">
        <f>IF($E12=1,0,CU12*CS12)</f>
        <v>#DIV/0!</v>
      </c>
      <c r="CW12" s="63">
        <f t="shared" ref="CW12:CW34" si="33">IF(CS12=0,0,((CT12-0.2*$O$3)^2/(CT12+0.8*$O$3)))</f>
        <v>0</v>
      </c>
      <c r="CX12" s="15">
        <f>IF($F12=1,0,CW12*CS12)</f>
        <v>0</v>
      </c>
      <c r="CY12" s="80"/>
      <c r="CZ12" s="63"/>
      <c r="DA12" s="113">
        <f t="shared" ref="DA12:DA33" si="34">IF(CY12=0,0,((CZ12-0.2*$O$2)^2/(CZ12+0.8*$O$2)))</f>
        <v>0</v>
      </c>
      <c r="DB12" s="15" t="e">
        <f>IF($E12=1,0,DA12*CY12)</f>
        <v>#DIV/0!</v>
      </c>
      <c r="DC12" s="63">
        <f t="shared" ref="DC12:DC34" si="35">IF(CY12=0,0,((CZ12-0.2*$O$3)^2/(CZ12+0.8*$O$3)))</f>
        <v>0</v>
      </c>
      <c r="DD12" s="15">
        <f>IF($F12=1,0,DC12*CY12)</f>
        <v>0</v>
      </c>
      <c r="DE12" s="80"/>
      <c r="DF12" s="63"/>
      <c r="DG12" s="113">
        <f t="shared" ref="DG12:DG33" si="36">IF(DE12=0,0,((DF12-0.2*$O$2)^2/(DF12+0.8*$O$2)))</f>
        <v>0</v>
      </c>
      <c r="DH12" s="15" t="e">
        <f>IF($E12=1,0,DG12*DE12)</f>
        <v>#DIV/0!</v>
      </c>
      <c r="DI12" s="63">
        <f t="shared" ref="DI12:DI34" si="37">IF(DE12=0,0,((DF12-0.2*$O$3)^2/(DF12+0.8*$O$3)))</f>
        <v>0</v>
      </c>
      <c r="DJ12" s="15">
        <f>IF($F12=1,0,DI12*DE12)</f>
        <v>0</v>
      </c>
      <c r="DK12" s="80"/>
      <c r="DL12" s="63"/>
      <c r="DM12" s="113">
        <f t="shared" ref="DM12:DM33" si="38">IF(DK12=0,0,((DL12-0.2*$O$2)^2/(DL12+0.8*$O$2)))</f>
        <v>0</v>
      </c>
      <c r="DN12" s="15" t="e">
        <f>IF($E12=1,0,DM12*DK12)</f>
        <v>#DIV/0!</v>
      </c>
      <c r="DO12" s="63">
        <f t="shared" ref="DO12:DO34" si="39">IF(DK12=0,0,((DL12-0.2*$O$3)^2/(DL12+0.8*$O$3)))</f>
        <v>0</v>
      </c>
      <c r="DP12" s="15">
        <f>IF($F12=1,0,DO12*DK12)</f>
        <v>0</v>
      </c>
      <c r="DQ12" s="80"/>
      <c r="DR12" s="63"/>
      <c r="DS12" s="113">
        <f t="shared" ref="DS12:DS33" si="40">IF(DQ12=0,0,((DR12-0.2*$O$2)^2/(DR12+0.8*$O$2)))</f>
        <v>0</v>
      </c>
      <c r="DT12" s="15" t="e">
        <f>IF($E12=1,0,DS12*DQ12)</f>
        <v>#DIV/0!</v>
      </c>
      <c r="DU12" s="63">
        <f t="shared" ref="DU12:DU34" si="41">IF(DQ12=0,0,((DR12-0.2*$O$3)^2/(DR12+0.8*$O$3)))</f>
        <v>0</v>
      </c>
      <c r="DV12" s="15">
        <f>IF($F12=1,0,DU12*DQ12)</f>
        <v>0</v>
      </c>
      <c r="DW12" s="80"/>
      <c r="DX12" s="63"/>
      <c r="DY12" s="113">
        <f t="shared" ref="DY12:DY33" si="42">IF(DW12=0,0,((DX12-0.2*$O$2)^2/(DX12+0.8*$O$2)))</f>
        <v>0</v>
      </c>
      <c r="DZ12" s="15" t="e">
        <f>IF($E12=1,0,DY12*DW12)</f>
        <v>#DIV/0!</v>
      </c>
      <c r="EA12" s="63">
        <f t="shared" ref="EA12:EA34" si="43">IF(DW12=0,0,((DX12-0.2*$O$3)^2/(DX12+0.8*$O$3)))</f>
        <v>0</v>
      </c>
      <c r="EB12" s="15">
        <f>IF($F12=1,0,EA12*DW12)</f>
        <v>0</v>
      </c>
      <c r="EC12" s="80"/>
      <c r="ED12" s="63"/>
      <c r="EE12" s="113">
        <f t="shared" ref="EE12:EE33" si="44">IF(EC12=0,0,((ED12-0.2*$O$2)^2/(ED12+0.8*$O$2)))</f>
        <v>0</v>
      </c>
      <c r="EF12" s="15" t="e">
        <f>IF($E12=1,0,EE12*EC12)</f>
        <v>#DIV/0!</v>
      </c>
      <c r="EG12" s="63">
        <f t="shared" ref="EG12:EG34" si="45">IF(EC12=0,0,((ED12-0.2*$O$3)^2/(ED12+0.8*$O$3)))</f>
        <v>0</v>
      </c>
      <c r="EH12" s="15">
        <f>IF($F12=1,0,EG12*EC12)</f>
        <v>0</v>
      </c>
      <c r="EI12" s="80"/>
      <c r="EJ12" s="63"/>
      <c r="EK12" s="113">
        <f t="shared" ref="EK12:EK33" si="46">IF(EI12=0,0,((EJ12-0.2*$O$2)^2/(EJ12+0.8*$O$2)))</f>
        <v>0</v>
      </c>
      <c r="EL12" s="15" t="e">
        <f>IF($E12=1,0,EK12*EI12)</f>
        <v>#DIV/0!</v>
      </c>
      <c r="EM12" s="63">
        <f t="shared" ref="EM12:EM34" si="47">IF(EI12=0,0,((EJ12-0.2*$O$3)^2/(EJ12+0.8*$O$3)))</f>
        <v>0</v>
      </c>
      <c r="EN12" s="15">
        <f>IF($F12=1,0,EM12*EI12)</f>
        <v>0</v>
      </c>
      <c r="EO12" s="80"/>
      <c r="EP12" s="63"/>
      <c r="EQ12" s="113">
        <f t="shared" ref="EQ12:EQ33" si="48">IF(EO12=0,0,((EP12-0.2*$O$2)^2/(EP12+0.8*$O$2)))</f>
        <v>0</v>
      </c>
      <c r="ER12" s="15" t="e">
        <f>IF($E12=1,0,EQ12*EO12)</f>
        <v>#DIV/0!</v>
      </c>
      <c r="ES12" s="63">
        <f t="shared" ref="ES12:ES34" si="49">IF(EO12=0,0,((EP12-0.2*$O$3)^2/(EP12+0.8*$O$3)))</f>
        <v>0</v>
      </c>
      <c r="ET12" s="15">
        <f>IF($F12=1,0,ES12*EO12)</f>
        <v>0</v>
      </c>
      <c r="EU12" s="80"/>
      <c r="EV12" s="63"/>
      <c r="EW12" s="113">
        <f t="shared" ref="EW12:EW33" si="50">IF(EU12=0,0,((EV12-0.2*$O$2)^2/(EV12+0.8*$O$2)))</f>
        <v>0</v>
      </c>
      <c r="EX12" s="15" t="e">
        <f>IF($E12=1,0,EW12*EU12)</f>
        <v>#DIV/0!</v>
      </c>
      <c r="EY12" s="63">
        <f t="shared" ref="EY12:EY34" si="51">IF(EU12=0,0,((EV12-0.2*$O$3)^2/(EV12+0.8*$O$3)))</f>
        <v>0</v>
      </c>
      <c r="EZ12" s="15">
        <f>IF($F12=1,0,EY12*EU12)</f>
        <v>0</v>
      </c>
      <c r="FA12" s="80"/>
      <c r="FB12" s="63"/>
      <c r="FC12" s="113">
        <f t="shared" ref="FC12:FC33" si="52">IF(FA12=0,0,((FB12-0.2*$O$2)^2/(FB12+0.8*$O$2)))</f>
        <v>0</v>
      </c>
      <c r="FD12" s="15" t="e">
        <f>IF($E12=1,0,FC12*FA12)</f>
        <v>#DIV/0!</v>
      </c>
      <c r="FE12" s="63">
        <f t="shared" ref="FE12:FE34" si="53">IF(FA12=0,0,((FB12-0.2*$O$3)^2/(FB12+0.8*$O$3)))</f>
        <v>0</v>
      </c>
      <c r="FF12" s="15">
        <f>IF($F12=1,0,FE12*FA12)</f>
        <v>0</v>
      </c>
      <c r="FG12" s="80"/>
      <c r="FH12" s="63"/>
      <c r="FI12" s="113">
        <f t="shared" ref="FI12:FI33" si="54">IF(FG12=0,0,((FH12-0.2*$O$2)^2/(FH12+0.8*$O$2)))</f>
        <v>0</v>
      </c>
      <c r="FJ12" s="15" t="e">
        <f>IF($E12=1,0,FI12*FG12)</f>
        <v>#DIV/0!</v>
      </c>
      <c r="FK12" s="63">
        <f t="shared" ref="FK12:FK34" si="55">IF(FG12=0,0,((FH12-0.2*$O$3)^2/(FH12+0.8*$O$3)))</f>
        <v>0</v>
      </c>
      <c r="FL12" s="15">
        <f>IF($F12=1,0,FK12*FG12)</f>
        <v>0</v>
      </c>
      <c r="FM12" s="80"/>
      <c r="FN12" s="63"/>
      <c r="FO12" s="113">
        <f t="shared" ref="FO12:FO33" si="56">IF(FM12=0,0,((FN12-0.2*$O$2)^2/(FN12+0.8*$O$2)))</f>
        <v>0</v>
      </c>
      <c r="FP12" s="15" t="e">
        <f>IF($E12=1,0,FO12*FM12)</f>
        <v>#DIV/0!</v>
      </c>
      <c r="FQ12" s="63">
        <f t="shared" ref="FQ12:FQ34" si="57">IF(FM12=0,0,((FN12-0.2*$O$3)^2/(FN12+0.8*$O$3)))</f>
        <v>0</v>
      </c>
      <c r="FR12" s="15">
        <f>IF($F12=1,0,FQ12*FM12)</f>
        <v>0</v>
      </c>
      <c r="FS12" s="80"/>
      <c r="FT12" s="63"/>
      <c r="FU12" s="113">
        <f t="shared" ref="FU12:FU33" si="58">IF(FS12=0,0,((FT12-0.2*$O$2)^2/(FT12+0.8*$O$2)))</f>
        <v>0</v>
      </c>
      <c r="FV12" s="15" t="e">
        <f>IF($E12=1,0,FU12*FS12)</f>
        <v>#DIV/0!</v>
      </c>
      <c r="FW12" s="63">
        <f t="shared" ref="FW12:FW34" si="59">IF(FS12=0,0,((FT12-0.2*$O$3)^2/(FT12+0.8*$O$3)))</f>
        <v>0</v>
      </c>
      <c r="FX12" s="15">
        <f>IF($F12=1,0,FW12*FS12)</f>
        <v>0</v>
      </c>
      <c r="FY12" s="80"/>
      <c r="FZ12" s="63"/>
      <c r="GA12" s="113">
        <f t="shared" ref="GA12:GA33" si="60">IF(FY12=0,0,((FZ12-0.2*$O$2)^2/(FZ12+0.8*$O$2)))</f>
        <v>0</v>
      </c>
      <c r="GB12" s="15" t="e">
        <f>IF($E12=1,0,GA12*FY12)</f>
        <v>#DIV/0!</v>
      </c>
      <c r="GC12" s="63">
        <f t="shared" ref="GC12:GC34" si="61">IF(FY12=0,0,((FZ12-0.2*$O$3)^2/(FZ12+0.8*$O$3)))</f>
        <v>0</v>
      </c>
      <c r="GD12" s="15">
        <f>IF($F12=1,0,GC12*FY12)</f>
        <v>0</v>
      </c>
      <c r="GE12" s="80"/>
      <c r="GF12" s="63"/>
      <c r="GG12" s="113">
        <f t="shared" ref="GG12:GG33" si="62">IF(GE12=0,0,((GF12-0.2*$O$2)^2/(GF12+0.8*$O$2)))</f>
        <v>0</v>
      </c>
      <c r="GH12" s="15" t="e">
        <f>IF($E12=1,0,GG12*GE12)</f>
        <v>#DIV/0!</v>
      </c>
      <c r="GI12" s="63">
        <f t="shared" ref="GI12:GI34" si="63">IF(GE12=0,0,((GF12-0.2*$O$3)^2/(GF12+0.8*$O$3)))</f>
        <v>0</v>
      </c>
      <c r="GJ12" s="15">
        <f>IF($F12=1,0,GI12*GE12)</f>
        <v>0</v>
      </c>
      <c r="GK12" s="80"/>
      <c r="GL12" s="63"/>
      <c r="GM12" s="113">
        <f t="shared" ref="GM12:GM33" si="64">IF(GK12=0,0,((GL12-0.2*$O$2)^2/(GL12+0.8*$O$2)))</f>
        <v>0</v>
      </c>
      <c r="GN12" s="15" t="e">
        <f>IF($E12=1,0,GM12*GK12)</f>
        <v>#DIV/0!</v>
      </c>
      <c r="GO12" s="63">
        <f t="shared" ref="GO12:GO34" si="65">IF(GK12=0,0,((GL12-0.2*$O$3)^2/(GL12+0.8*$O$3)))</f>
        <v>0</v>
      </c>
      <c r="GP12" s="15">
        <f>IF($F12=1,0,GO12*GK12)</f>
        <v>0</v>
      </c>
      <c r="GQ12" s="80"/>
      <c r="GR12" s="63"/>
      <c r="GS12" s="113">
        <f t="shared" ref="GS12:GS33" si="66">IF(GQ12=0,0,((GR12-0.2*$O$2)^2/(GR12+0.8*$O$2)))</f>
        <v>0</v>
      </c>
      <c r="GT12" s="15" t="e">
        <f>IF($E12=1,0,GS12*GQ12)</f>
        <v>#DIV/0!</v>
      </c>
      <c r="GU12" s="63">
        <f t="shared" ref="GU12:GU34" si="67">IF(GQ12=0,0,((GR12-0.2*$O$3)^2/(GR12+0.8*$O$3)))</f>
        <v>0</v>
      </c>
      <c r="GV12" s="15">
        <f>IF($F12=1,0,GU12*GQ12)</f>
        <v>0</v>
      </c>
      <c r="GW12" s="80"/>
      <c r="GX12" s="63"/>
      <c r="GY12" s="113">
        <f t="shared" ref="GY12:GY33" si="68">IF(GW12=0,0,((GX12-0.2*$O$2)^2/(GX12+0.8*$O$2)))</f>
        <v>0</v>
      </c>
      <c r="GZ12" s="15" t="e">
        <f>IF($E12=1,0,GY12*GW12)</f>
        <v>#DIV/0!</v>
      </c>
      <c r="HA12" s="63">
        <f t="shared" ref="HA12:HA34" si="69">IF(GW12=0,0,((GX12-0.2*$O$3)^2/(GX12+0.8*$O$3)))</f>
        <v>0</v>
      </c>
      <c r="HB12" s="15">
        <f>IF($F12=1,0,HA12*GW12)</f>
        <v>0</v>
      </c>
      <c r="HC12" s="80"/>
      <c r="HD12" s="63"/>
      <c r="HE12" s="113">
        <f t="shared" ref="HE12:HE33" si="70">IF(HC12=0,0,((HD12-0.2*$O$2)^2/(HD12+0.8*$O$2)))</f>
        <v>0</v>
      </c>
      <c r="HF12" s="15" t="e">
        <f>IF($E12=1,0,HE12*HC12)</f>
        <v>#DIV/0!</v>
      </c>
      <c r="HG12" s="63">
        <f t="shared" ref="HG12:HG34" si="71">IF(HC12=0,0,((HD12-0.2*$O$3)^2/(HD12+0.8*$O$3)))</f>
        <v>0</v>
      </c>
      <c r="HH12" s="15">
        <f>IF($F12=1,0,HG12*HC12)</f>
        <v>0</v>
      </c>
      <c r="HI12" s="80"/>
      <c r="HJ12" s="63"/>
      <c r="HK12" s="113">
        <f t="shared" ref="HK12:HK33" si="72">IF(HI12=0,0,((HJ12-0.2*$O$2)^2/(HJ12+0.8*$O$2)))</f>
        <v>0</v>
      </c>
      <c r="HL12" s="15" t="e">
        <f>IF($E12=1,0,HK12*HI12)</f>
        <v>#DIV/0!</v>
      </c>
      <c r="HM12" s="63">
        <f t="shared" ref="HM12:HM34" si="73">IF(HI12=0,0,((HJ12-0.2*$O$3)^2/(HJ12+0.8*$O$3)))</f>
        <v>0</v>
      </c>
      <c r="HN12" s="15">
        <f>IF($F12=1,0,HM12*HI12)</f>
        <v>0</v>
      </c>
      <c r="HO12" s="80"/>
      <c r="HP12" s="63"/>
      <c r="HQ12" s="113">
        <f t="shared" ref="HQ12:HQ33" si="74">IF(HO12=0,0,((HP12-0.2*$O$2)^2/(HP12+0.8*$O$2)))</f>
        <v>0</v>
      </c>
      <c r="HR12" s="15" t="e">
        <f>IF($E12=1,0,HQ12*HO12)</f>
        <v>#DIV/0!</v>
      </c>
      <c r="HS12" s="63">
        <f t="shared" ref="HS12:HS34" si="75">IF(HO12=0,0,((HP12-0.2*$O$3)^2/(HP12+0.8*$O$3)))</f>
        <v>0</v>
      </c>
      <c r="HT12" s="15">
        <f>IF($F12=1,0,HS12*HO12)</f>
        <v>0</v>
      </c>
      <c r="HU12" s="80"/>
      <c r="HV12" s="63"/>
      <c r="HW12" s="113">
        <f t="shared" ref="HW12:HW33" si="76">IF(HU12=0,0,((HV12-0.2*$O$2)^2/(HV12+0.8*$O$2)))</f>
        <v>0</v>
      </c>
      <c r="HX12" s="15" t="e">
        <f>IF($E12=1,0,HW12*HU12)</f>
        <v>#DIV/0!</v>
      </c>
      <c r="HY12" s="63">
        <f t="shared" ref="HY12:HY34" si="77">IF(HU12=0,0,((HV12-0.2*$O$3)^2/(HV12+0.8*$O$3)))</f>
        <v>0</v>
      </c>
      <c r="HZ12" s="15">
        <f>IF($F12=1,0,HY12*HU12)</f>
        <v>0</v>
      </c>
      <c r="IA12" s="80"/>
      <c r="IB12" s="63"/>
      <c r="IC12" s="113">
        <f t="shared" ref="IC12:IC33" si="78">IF(IA12=0,0,((IB12-0.2*$O$2)^2/(IB12+0.8*$O$2)))</f>
        <v>0</v>
      </c>
      <c r="ID12" s="15" t="e">
        <f>IF($E12=1,0,IC12*IA12)</f>
        <v>#DIV/0!</v>
      </c>
      <c r="IE12" s="63">
        <f t="shared" ref="IE12:IE34" si="79">IF(IA12=0,0,((IB12-0.2*$O$3)^2/(IB12+0.8*$O$3)))</f>
        <v>0</v>
      </c>
      <c r="IF12" s="15">
        <f>IF($F12=1,0,IE12*IA12)</f>
        <v>0</v>
      </c>
      <c r="IG12" s="80"/>
      <c r="IH12" s="63"/>
      <c r="II12" s="113">
        <f t="shared" ref="II12:II33" si="80">IF(IG12=0,0,((IH12-0.2*$O$2)^2/(IH12+0.8*$O$2)))</f>
        <v>0</v>
      </c>
      <c r="IJ12" s="15" t="e">
        <f>IF($E12=1,0,II12*IG12)</f>
        <v>#DIV/0!</v>
      </c>
      <c r="IK12" s="63">
        <f t="shared" ref="IK12:IK34" si="81">IF(IG12=0,0,((IH12-0.2*$O$3)^2/(IH12+0.8*$O$3)))</f>
        <v>0</v>
      </c>
      <c r="IL12" s="15">
        <f>IF($F12=1,0,IK12*IG12)</f>
        <v>0</v>
      </c>
      <c r="IM12" s="80"/>
      <c r="IN12" s="63"/>
      <c r="IO12" s="113">
        <f t="shared" ref="IO12:IO33" si="82">IF(IM12=0,0,((IN12-0.2*$O$2)^2/(IN12+0.8*$O$2)))</f>
        <v>0</v>
      </c>
      <c r="IP12" s="15" t="e">
        <f>IF($E12=1,0,IO12*IM12)</f>
        <v>#DIV/0!</v>
      </c>
      <c r="IQ12" s="63">
        <f t="shared" ref="IQ12:IQ34" si="83">IF(IM12=0,0,((IN12-0.2*$O$3)^2/(IN12+0.8*$O$3)))</f>
        <v>0</v>
      </c>
      <c r="IR12" s="15">
        <f>IF($F12=1,0,IQ12*IM12)</f>
        <v>0</v>
      </c>
      <c r="IS12" s="80"/>
      <c r="IT12" s="63"/>
      <c r="IU12" s="113">
        <f t="shared" ref="IU12:IU33" si="84">IF(IS12=0,0,((IT12-0.2*$O$2)^2/(IT12+0.8*$O$2)))</f>
        <v>0</v>
      </c>
      <c r="IV12" s="15" t="e">
        <f>IF($E12=1,0,IU12*IS12)</f>
        <v>#DIV/0!</v>
      </c>
      <c r="IW12" s="63">
        <f t="shared" ref="IW12:IW34" si="85">IF(IS12=0,0,((IT12-0.2*$O$3)^2/(IT12+0.8*$O$3)))</f>
        <v>0</v>
      </c>
      <c r="IX12" s="15">
        <f>IF($F12=1,0,IW12*IS12)</f>
        <v>0</v>
      </c>
      <c r="IY12" s="80"/>
      <c r="IZ12" s="63"/>
      <c r="JA12" s="113">
        <f t="shared" ref="JA12:JA33" si="86">IF(IY12=0,0,((IZ12-0.2*$O$2)^2/(IZ12+0.8*$O$2)))</f>
        <v>0</v>
      </c>
      <c r="JB12" s="15" t="e">
        <f>IF($E12=1,0,JA12*IY12)</f>
        <v>#DIV/0!</v>
      </c>
      <c r="JC12" s="63">
        <f t="shared" ref="JC12:JC34" si="87">IF(IY12=0,0,((IZ12-0.2*$O$3)^2/(IZ12+0.8*$O$3)))</f>
        <v>0</v>
      </c>
      <c r="JD12" s="15">
        <f>IF($F12=1,0,JC12*IY12)</f>
        <v>0</v>
      </c>
      <c r="JE12" s="80"/>
      <c r="JF12" s="63"/>
      <c r="JG12" s="113">
        <f t="shared" ref="JG12:JG33" si="88">IF(JE12=0,0,((JF12-0.2*$O$2)^2/(JF12+0.8*$O$2)))</f>
        <v>0</v>
      </c>
      <c r="JH12" s="15" t="e">
        <f>IF($E12=1,0,JG12*JE12)</f>
        <v>#DIV/0!</v>
      </c>
      <c r="JI12" s="63">
        <f t="shared" ref="JI12:JI34" si="89">IF(JE12=0,0,((JF12-0.2*$O$3)^2/(JF12+0.8*$O$3)))</f>
        <v>0</v>
      </c>
      <c r="JJ12" s="15">
        <f>IF($F12=1,0,JI12*JE12)</f>
        <v>0</v>
      </c>
      <c r="JK12" s="80"/>
      <c r="JL12" s="63"/>
      <c r="JM12" s="113">
        <f t="shared" ref="JM12:JM33" si="90">IF(JK12=0,0,((JL12-0.2*$O$2)^2/(JL12+0.8*$O$2)))</f>
        <v>0</v>
      </c>
      <c r="JN12" s="15" t="e">
        <f>IF($E12=1,0,JM12*JK12)</f>
        <v>#DIV/0!</v>
      </c>
      <c r="JO12" s="63">
        <f t="shared" ref="JO12:JO34" si="91">IF(JK12=0,0,((JL12-0.2*$O$3)^2/(JL12+0.8*$O$3)))</f>
        <v>0</v>
      </c>
      <c r="JP12" s="15">
        <f>IF($F12=1,0,JO12*JK12)</f>
        <v>0</v>
      </c>
    </row>
    <row r="13" spans="2:455" x14ac:dyDescent="0.25">
      <c r="B13" s="113" t="s">
        <v>116</v>
      </c>
      <c r="C13" s="63" t="e">
        <f>(5.41-0.2*$O$2)^2/(5.41+0.8*$O$2)</f>
        <v>#DIV/0!</v>
      </c>
      <c r="D13" s="63">
        <f>(5.41-0.2*$O$3)^2/(5.41+0.8*$O$3)</f>
        <v>3.4482643171586744</v>
      </c>
      <c r="E13" s="63" t="e">
        <f t="shared" si="1"/>
        <v>#DIV/0!</v>
      </c>
      <c r="F13" s="15">
        <f t="shared" si="2"/>
        <v>0</v>
      </c>
      <c r="G13" s="80"/>
      <c r="H13" s="63"/>
      <c r="I13" s="113">
        <f t="shared" si="3"/>
        <v>0</v>
      </c>
      <c r="J13" s="15" t="e">
        <f t="shared" ref="J13:J39" si="92">IF(E13=1,0,I13*G13)</f>
        <v>#DIV/0!</v>
      </c>
      <c r="K13" s="63">
        <f t="shared" si="0"/>
        <v>0</v>
      </c>
      <c r="L13" s="15">
        <f t="shared" ref="L13:L39" si="93">IF(F13=1,0,K13*G13)</f>
        <v>0</v>
      </c>
      <c r="M13" s="80"/>
      <c r="N13" s="63"/>
      <c r="O13" s="113">
        <f t="shared" si="4"/>
        <v>0</v>
      </c>
      <c r="P13" s="15" t="e">
        <f t="shared" ref="P13:P39" si="94">IF($E13=1,0,O13*M13)</f>
        <v>#DIV/0!</v>
      </c>
      <c r="Q13" s="63">
        <f t="shared" si="5"/>
        <v>0</v>
      </c>
      <c r="R13" s="15">
        <f t="shared" ref="R13:R39" si="95">IF($F13=1,0,Q13*M13)</f>
        <v>0</v>
      </c>
      <c r="S13" s="80"/>
      <c r="T13" s="63"/>
      <c r="U13" s="113">
        <f t="shared" si="6"/>
        <v>0</v>
      </c>
      <c r="V13" s="15" t="e">
        <f t="shared" ref="V13:V39" si="96">IF($E13=1,0,U13*S13)</f>
        <v>#DIV/0!</v>
      </c>
      <c r="W13" s="63">
        <f t="shared" si="7"/>
        <v>0</v>
      </c>
      <c r="X13" s="15">
        <f t="shared" ref="X13:X39" si="97">IF($F13=1,0,W13*S13)</f>
        <v>0</v>
      </c>
      <c r="Y13" s="80"/>
      <c r="Z13" s="63"/>
      <c r="AA13" s="113">
        <f t="shared" si="8"/>
        <v>0</v>
      </c>
      <c r="AB13" s="15" t="e">
        <f t="shared" ref="AB13:AB39" si="98">IF($E13=1,0,AA13*Y13)</f>
        <v>#DIV/0!</v>
      </c>
      <c r="AC13" s="63">
        <f t="shared" si="9"/>
        <v>0</v>
      </c>
      <c r="AD13" s="15">
        <f t="shared" ref="AD13:AD37" si="99">IF($F13=1,0,AC13*Y13)</f>
        <v>0</v>
      </c>
      <c r="AE13" s="80"/>
      <c r="AF13" s="63"/>
      <c r="AG13" s="113">
        <f t="shared" si="10"/>
        <v>0</v>
      </c>
      <c r="AH13" s="15" t="e">
        <f t="shared" ref="AH13:AH39" si="100">IF($E13=1,0,AG13*AE13)</f>
        <v>#DIV/0!</v>
      </c>
      <c r="AI13" s="63">
        <f t="shared" si="11"/>
        <v>0</v>
      </c>
      <c r="AJ13" s="15">
        <f t="shared" ref="AJ13:AJ37" si="101">IF($F13=1,0,AI13*AE13)</f>
        <v>0</v>
      </c>
      <c r="AK13" s="80"/>
      <c r="AL13" s="63"/>
      <c r="AM13" s="113">
        <f t="shared" si="12"/>
        <v>0</v>
      </c>
      <c r="AN13" s="15" t="e">
        <f t="shared" ref="AN13:AN39" si="102">IF($E13=1,0,AM13*AK13)</f>
        <v>#DIV/0!</v>
      </c>
      <c r="AO13" s="63">
        <f t="shared" si="13"/>
        <v>0</v>
      </c>
      <c r="AP13" s="15">
        <f t="shared" ref="AP13:AP37" si="103">IF($F13=1,0,AO13*AK13)</f>
        <v>0</v>
      </c>
      <c r="AQ13" s="80"/>
      <c r="AR13" s="63"/>
      <c r="AS13" s="113">
        <f t="shared" si="14"/>
        <v>0</v>
      </c>
      <c r="AT13" s="15" t="e">
        <f t="shared" ref="AT13:AT39" si="104">IF($E13=1,0,AS13*AQ13)</f>
        <v>#DIV/0!</v>
      </c>
      <c r="AU13" s="63">
        <f t="shared" si="15"/>
        <v>0</v>
      </c>
      <c r="AV13" s="15">
        <f t="shared" ref="AV13:AV37" si="105">IF($F13=1,0,AU13*AQ13)</f>
        <v>0</v>
      </c>
      <c r="AW13" s="80"/>
      <c r="AX13" s="63"/>
      <c r="AY13" s="113">
        <f t="shared" si="16"/>
        <v>0</v>
      </c>
      <c r="AZ13" s="15" t="e">
        <f t="shared" ref="AZ13:AZ39" si="106">IF($E13=1,0,AY13*AW13)</f>
        <v>#DIV/0!</v>
      </c>
      <c r="BA13" s="63">
        <f t="shared" si="17"/>
        <v>0</v>
      </c>
      <c r="BB13" s="15">
        <f t="shared" ref="BB13:BB37" si="107">IF($F13=1,0,BA13*AW13)</f>
        <v>0</v>
      </c>
      <c r="BC13" s="80"/>
      <c r="BD13" s="63"/>
      <c r="BE13" s="113">
        <f t="shared" si="18"/>
        <v>0</v>
      </c>
      <c r="BF13" s="15" t="e">
        <f t="shared" ref="BF13:BF39" si="108">IF($E13=1,0,BE13*BC13)</f>
        <v>#DIV/0!</v>
      </c>
      <c r="BG13" s="63">
        <f t="shared" si="19"/>
        <v>0</v>
      </c>
      <c r="BH13" s="15">
        <f t="shared" ref="BH13:BH37" si="109">IF($F13=1,0,BG13*BC13)</f>
        <v>0</v>
      </c>
      <c r="BI13" s="80"/>
      <c r="BJ13" s="63"/>
      <c r="BK13" s="113">
        <f t="shared" si="20"/>
        <v>0</v>
      </c>
      <c r="BL13" s="15" t="e">
        <f t="shared" ref="BL13:BL39" si="110">IF($E13=1,0,BK13*BI13)</f>
        <v>#DIV/0!</v>
      </c>
      <c r="BM13" s="63">
        <f t="shared" si="21"/>
        <v>0</v>
      </c>
      <c r="BN13" s="15">
        <f t="shared" ref="BN13:BN37" si="111">IF($F13=1,0,BM13*BI13)</f>
        <v>0</v>
      </c>
      <c r="BO13" s="80"/>
      <c r="BP13" s="63"/>
      <c r="BQ13" s="113">
        <f t="shared" si="22"/>
        <v>0</v>
      </c>
      <c r="BR13" s="15" t="e">
        <f t="shared" ref="BR13:BR39" si="112">IF($E13=1,0,BQ13*BO13)</f>
        <v>#DIV/0!</v>
      </c>
      <c r="BS13" s="63">
        <f t="shared" si="23"/>
        <v>0</v>
      </c>
      <c r="BT13" s="63">
        <f t="shared" ref="BT13:BT37" si="113">IF($F13=1,0,BS13*BO13)</f>
        <v>0</v>
      </c>
      <c r="BU13" s="26"/>
      <c r="BV13" s="195"/>
      <c r="BW13" s="63">
        <f t="shared" si="24"/>
        <v>0</v>
      </c>
      <c r="BX13" s="15" t="e">
        <f t="shared" ref="BX13:BX39" si="114">IF($E13=1,0,BW13*BU13)</f>
        <v>#DIV/0!</v>
      </c>
      <c r="BY13" s="63">
        <f t="shared" si="25"/>
        <v>0</v>
      </c>
      <c r="BZ13" s="15">
        <f t="shared" ref="BZ13:BZ37" si="115">IF($F13=1,0,BY13*BU13)</f>
        <v>0</v>
      </c>
      <c r="CA13" s="80"/>
      <c r="CB13" s="63"/>
      <c r="CC13" s="113">
        <f t="shared" si="26"/>
        <v>0</v>
      </c>
      <c r="CD13" s="15" t="e">
        <f t="shared" ref="CD13:CD39" si="116">IF($E13=1,0,CC13*CA13)</f>
        <v>#DIV/0!</v>
      </c>
      <c r="CE13" s="63">
        <f t="shared" si="27"/>
        <v>0</v>
      </c>
      <c r="CF13" s="15">
        <f t="shared" ref="CF13:CF37" si="117">IF($F13=1,0,CE13*CA13)</f>
        <v>0</v>
      </c>
      <c r="CG13" s="80"/>
      <c r="CH13" s="63"/>
      <c r="CI13" s="113">
        <f t="shared" si="28"/>
        <v>0</v>
      </c>
      <c r="CJ13" s="15" t="e">
        <f t="shared" ref="CJ13:CJ39" si="118">IF($E13=1,0,CI13*CG13)</f>
        <v>#DIV/0!</v>
      </c>
      <c r="CK13" s="63">
        <f t="shared" si="29"/>
        <v>0</v>
      </c>
      <c r="CL13" s="15">
        <f t="shared" ref="CL13:CL37" si="119">IF($F13=1,0,CK13*CG13)</f>
        <v>0</v>
      </c>
      <c r="CM13" s="80"/>
      <c r="CN13" s="15"/>
      <c r="CO13" s="113">
        <f t="shared" si="30"/>
        <v>0</v>
      </c>
      <c r="CP13" s="15" t="e">
        <f t="shared" ref="CP13:CP39" si="120">IF($E13=1,0,CO13*CM13)</f>
        <v>#DIV/0!</v>
      </c>
      <c r="CQ13" s="63">
        <f t="shared" si="31"/>
        <v>0</v>
      </c>
      <c r="CR13" s="15">
        <f t="shared" ref="CR13:CR37" si="121">IF($F13=1,0,CQ13*CM13)</f>
        <v>0</v>
      </c>
      <c r="CS13" s="80"/>
      <c r="CT13" s="15"/>
      <c r="CU13" s="113">
        <f t="shared" si="32"/>
        <v>0</v>
      </c>
      <c r="CV13" s="15" t="e">
        <f t="shared" ref="CV13:CV39" si="122">IF($E13=1,0,CU13*CS13)</f>
        <v>#DIV/0!</v>
      </c>
      <c r="CW13" s="63">
        <f t="shared" si="33"/>
        <v>0</v>
      </c>
      <c r="CX13" s="15">
        <f t="shared" ref="CX13:CX37" si="123">IF($F13=1,0,CW13*CS13)</f>
        <v>0</v>
      </c>
      <c r="CY13" s="80"/>
      <c r="CZ13" s="63"/>
      <c r="DA13" s="113">
        <f t="shared" si="34"/>
        <v>0</v>
      </c>
      <c r="DB13" s="15" t="e">
        <f t="shared" ref="DB13:DB39" si="124">IF($E13=1,0,DA13*CY13)</f>
        <v>#DIV/0!</v>
      </c>
      <c r="DC13" s="63">
        <f t="shared" si="35"/>
        <v>0</v>
      </c>
      <c r="DD13" s="15">
        <f t="shared" ref="DD13:DD37" si="125">IF($F13=1,0,DC13*CY13)</f>
        <v>0</v>
      </c>
      <c r="DE13" s="80"/>
      <c r="DF13" s="63"/>
      <c r="DG13" s="113">
        <f t="shared" si="36"/>
        <v>0</v>
      </c>
      <c r="DH13" s="15" t="e">
        <f t="shared" ref="DH13:DH39" si="126">IF($E13=1,0,DG13*DE13)</f>
        <v>#DIV/0!</v>
      </c>
      <c r="DI13" s="63">
        <f t="shared" si="37"/>
        <v>0</v>
      </c>
      <c r="DJ13" s="15">
        <f t="shared" ref="DJ13:DJ37" si="127">IF($F13=1,0,DI13*DE13)</f>
        <v>0</v>
      </c>
      <c r="DK13" s="80"/>
      <c r="DL13" s="63"/>
      <c r="DM13" s="113">
        <f t="shared" si="38"/>
        <v>0</v>
      </c>
      <c r="DN13" s="15" t="e">
        <f t="shared" ref="DN13:DN39" si="128">IF($E13=1,0,DM13*DK13)</f>
        <v>#DIV/0!</v>
      </c>
      <c r="DO13" s="63">
        <f t="shared" si="39"/>
        <v>0</v>
      </c>
      <c r="DP13" s="15">
        <f t="shared" ref="DP13:DP37" si="129">IF($F13=1,0,DO13*DK13)</f>
        <v>0</v>
      </c>
      <c r="DQ13" s="80"/>
      <c r="DR13" s="63"/>
      <c r="DS13" s="113">
        <f t="shared" si="40"/>
        <v>0</v>
      </c>
      <c r="DT13" s="15" t="e">
        <f t="shared" ref="DT13:DT39" si="130">IF($E13=1,0,DS13*DQ13)</f>
        <v>#DIV/0!</v>
      </c>
      <c r="DU13" s="63">
        <f t="shared" si="41"/>
        <v>0</v>
      </c>
      <c r="DV13" s="15">
        <f t="shared" ref="DV13:DV37" si="131">IF($F13=1,0,DU13*DQ13)</f>
        <v>0</v>
      </c>
      <c r="DW13" s="80"/>
      <c r="DX13" s="63"/>
      <c r="DY13" s="113">
        <f t="shared" si="42"/>
        <v>0</v>
      </c>
      <c r="DZ13" s="15" t="e">
        <f t="shared" ref="DZ13:DZ39" si="132">IF($E13=1,0,DY13*DW13)</f>
        <v>#DIV/0!</v>
      </c>
      <c r="EA13" s="63">
        <f t="shared" si="43"/>
        <v>0</v>
      </c>
      <c r="EB13" s="15">
        <f t="shared" ref="EB13:EB37" si="133">IF($F13=1,0,EA13*DW13)</f>
        <v>0</v>
      </c>
      <c r="EC13" s="80"/>
      <c r="ED13" s="63"/>
      <c r="EE13" s="113">
        <f t="shared" si="44"/>
        <v>0</v>
      </c>
      <c r="EF13" s="15" t="e">
        <f t="shared" ref="EF13:EF39" si="134">IF($E13=1,0,EE13*EC13)</f>
        <v>#DIV/0!</v>
      </c>
      <c r="EG13" s="63">
        <f t="shared" si="45"/>
        <v>0</v>
      </c>
      <c r="EH13" s="15">
        <f t="shared" ref="EH13:EH37" si="135">IF($F13=1,0,EG13*EC13)</f>
        <v>0</v>
      </c>
      <c r="EI13" s="80"/>
      <c r="EJ13" s="63"/>
      <c r="EK13" s="113">
        <f t="shared" si="46"/>
        <v>0</v>
      </c>
      <c r="EL13" s="15" t="e">
        <f t="shared" ref="EL13:EL39" si="136">IF($E13=1,0,EK13*EI13)</f>
        <v>#DIV/0!</v>
      </c>
      <c r="EM13" s="63">
        <f t="shared" si="47"/>
        <v>0</v>
      </c>
      <c r="EN13" s="15">
        <f t="shared" ref="EN13:EN37" si="137">IF($F13=1,0,EM13*EI13)</f>
        <v>0</v>
      </c>
      <c r="EO13" s="80"/>
      <c r="EP13" s="63"/>
      <c r="EQ13" s="113">
        <f t="shared" si="48"/>
        <v>0</v>
      </c>
      <c r="ER13" s="15" t="e">
        <f t="shared" ref="ER13:ER39" si="138">IF($E13=1,0,EQ13*EO13)</f>
        <v>#DIV/0!</v>
      </c>
      <c r="ES13" s="63">
        <f t="shared" si="49"/>
        <v>0</v>
      </c>
      <c r="ET13" s="15">
        <f t="shared" ref="ET13:ET37" si="139">IF($F13=1,0,ES13*EO13)</f>
        <v>0</v>
      </c>
      <c r="EU13" s="80"/>
      <c r="EV13" s="63"/>
      <c r="EW13" s="113">
        <f t="shared" si="50"/>
        <v>0</v>
      </c>
      <c r="EX13" s="15" t="e">
        <f t="shared" ref="EX13:EX39" si="140">IF($E13=1,0,EW13*EU13)</f>
        <v>#DIV/0!</v>
      </c>
      <c r="EY13" s="63">
        <f t="shared" si="51"/>
        <v>0</v>
      </c>
      <c r="EZ13" s="15">
        <f t="shared" ref="EZ13:EZ37" si="141">IF($F13=1,0,EY13*EU13)</f>
        <v>0</v>
      </c>
      <c r="FA13" s="80"/>
      <c r="FB13" s="63"/>
      <c r="FC13" s="113">
        <f t="shared" si="52"/>
        <v>0</v>
      </c>
      <c r="FD13" s="15" t="e">
        <f t="shared" ref="FD13:FD39" si="142">IF($E13=1,0,FC13*FA13)</f>
        <v>#DIV/0!</v>
      </c>
      <c r="FE13" s="63">
        <f t="shared" si="53"/>
        <v>0</v>
      </c>
      <c r="FF13" s="15">
        <f t="shared" ref="FF13:FF37" si="143">IF($F13=1,0,FE13*FA13)</f>
        <v>0</v>
      </c>
      <c r="FG13" s="80"/>
      <c r="FH13" s="63"/>
      <c r="FI13" s="113">
        <f t="shared" si="54"/>
        <v>0</v>
      </c>
      <c r="FJ13" s="15" t="e">
        <f t="shared" ref="FJ13:FJ39" si="144">IF($E13=1,0,FI13*FG13)</f>
        <v>#DIV/0!</v>
      </c>
      <c r="FK13" s="63">
        <f t="shared" si="55"/>
        <v>0</v>
      </c>
      <c r="FL13" s="15">
        <f t="shared" ref="FL13:FL37" si="145">IF($F13=1,0,FK13*FG13)</f>
        <v>0</v>
      </c>
      <c r="FM13" s="80"/>
      <c r="FN13" s="63"/>
      <c r="FO13" s="113">
        <f t="shared" si="56"/>
        <v>0</v>
      </c>
      <c r="FP13" s="15" t="e">
        <f t="shared" ref="FP13:FP39" si="146">IF($E13=1,0,FO13*FM13)</f>
        <v>#DIV/0!</v>
      </c>
      <c r="FQ13" s="63">
        <f t="shared" si="57"/>
        <v>0</v>
      </c>
      <c r="FR13" s="15">
        <f t="shared" ref="FR13:FR37" si="147">IF($F13=1,0,FQ13*FM13)</f>
        <v>0</v>
      </c>
      <c r="FS13" s="80"/>
      <c r="FT13" s="63"/>
      <c r="FU13" s="113">
        <f t="shared" si="58"/>
        <v>0</v>
      </c>
      <c r="FV13" s="15" t="e">
        <f t="shared" ref="FV13:FV39" si="148">IF($E13=1,0,FU13*FS13)</f>
        <v>#DIV/0!</v>
      </c>
      <c r="FW13" s="63">
        <f t="shared" si="59"/>
        <v>0</v>
      </c>
      <c r="FX13" s="15">
        <f t="shared" ref="FX13:FX37" si="149">IF($F13=1,0,FW13*FS13)</f>
        <v>0</v>
      </c>
      <c r="FY13" s="80"/>
      <c r="FZ13" s="63"/>
      <c r="GA13" s="113">
        <f t="shared" si="60"/>
        <v>0</v>
      </c>
      <c r="GB13" s="15" t="e">
        <f t="shared" ref="GB13:GB39" si="150">IF($E13=1,0,GA13*FY13)</f>
        <v>#DIV/0!</v>
      </c>
      <c r="GC13" s="63">
        <f t="shared" si="61"/>
        <v>0</v>
      </c>
      <c r="GD13" s="15">
        <f t="shared" ref="GD13:GD37" si="151">IF($F13=1,0,GC13*FY13)</f>
        <v>0</v>
      </c>
      <c r="GE13" s="80"/>
      <c r="GF13" s="63"/>
      <c r="GG13" s="113">
        <f t="shared" si="62"/>
        <v>0</v>
      </c>
      <c r="GH13" s="15" t="e">
        <f t="shared" ref="GH13:GH39" si="152">IF($E13=1,0,GG13*GE13)</f>
        <v>#DIV/0!</v>
      </c>
      <c r="GI13" s="63">
        <f t="shared" si="63"/>
        <v>0</v>
      </c>
      <c r="GJ13" s="15">
        <f t="shared" ref="GJ13:GJ37" si="153">IF($F13=1,0,GI13*GE13)</f>
        <v>0</v>
      </c>
      <c r="GK13" s="80"/>
      <c r="GL13" s="63"/>
      <c r="GM13" s="113">
        <f t="shared" si="64"/>
        <v>0</v>
      </c>
      <c r="GN13" s="15" t="e">
        <f t="shared" ref="GN13:GN39" si="154">IF($E13=1,0,GM13*GK13)</f>
        <v>#DIV/0!</v>
      </c>
      <c r="GO13" s="63">
        <f t="shared" si="65"/>
        <v>0</v>
      </c>
      <c r="GP13" s="15">
        <f t="shared" ref="GP13:GP37" si="155">IF($F13=1,0,GO13*GK13)</f>
        <v>0</v>
      </c>
      <c r="GQ13" s="80"/>
      <c r="GR13" s="63"/>
      <c r="GS13" s="113">
        <f t="shared" si="66"/>
        <v>0</v>
      </c>
      <c r="GT13" s="15" t="e">
        <f t="shared" ref="GT13:GT39" si="156">IF($E13=1,0,GS13*GQ13)</f>
        <v>#DIV/0!</v>
      </c>
      <c r="GU13" s="63">
        <f t="shared" si="67"/>
        <v>0</v>
      </c>
      <c r="GV13" s="15">
        <f t="shared" ref="GV13:GV37" si="157">IF($F13=1,0,GU13*GQ13)</f>
        <v>0</v>
      </c>
      <c r="GW13" s="80"/>
      <c r="GX13" s="63"/>
      <c r="GY13" s="113">
        <f t="shared" si="68"/>
        <v>0</v>
      </c>
      <c r="GZ13" s="15" t="e">
        <f t="shared" ref="GZ13:GZ39" si="158">IF($E13=1,0,GY13*GW13)</f>
        <v>#DIV/0!</v>
      </c>
      <c r="HA13" s="63">
        <f t="shared" si="69"/>
        <v>0</v>
      </c>
      <c r="HB13" s="15">
        <f t="shared" ref="HB13:HB37" si="159">IF($F13=1,0,HA13*GW13)</f>
        <v>0</v>
      </c>
      <c r="HC13" s="80"/>
      <c r="HD13" s="63"/>
      <c r="HE13" s="113">
        <f t="shared" si="70"/>
        <v>0</v>
      </c>
      <c r="HF13" s="15" t="e">
        <f t="shared" ref="HF13:HF39" si="160">IF($E13=1,0,HE13*HC13)</f>
        <v>#DIV/0!</v>
      </c>
      <c r="HG13" s="63">
        <f t="shared" si="71"/>
        <v>0</v>
      </c>
      <c r="HH13" s="15">
        <f t="shared" ref="HH13:HH37" si="161">IF($F13=1,0,HG13*HC13)</f>
        <v>0</v>
      </c>
      <c r="HI13" s="80"/>
      <c r="HJ13" s="63"/>
      <c r="HK13" s="113">
        <f t="shared" si="72"/>
        <v>0</v>
      </c>
      <c r="HL13" s="15" t="e">
        <f t="shared" ref="HL13:HL39" si="162">IF($E13=1,0,HK13*HI13)</f>
        <v>#DIV/0!</v>
      </c>
      <c r="HM13" s="63">
        <f t="shared" si="73"/>
        <v>0</v>
      </c>
      <c r="HN13" s="15">
        <f t="shared" ref="HN13:HN37" si="163">IF($F13=1,0,HM13*HI13)</f>
        <v>0</v>
      </c>
      <c r="HO13" s="80"/>
      <c r="HP13" s="63"/>
      <c r="HQ13" s="113">
        <f t="shared" si="74"/>
        <v>0</v>
      </c>
      <c r="HR13" s="15" t="e">
        <f t="shared" ref="HR13:HR39" si="164">IF($E13=1,0,HQ13*HO13)</f>
        <v>#DIV/0!</v>
      </c>
      <c r="HS13" s="63">
        <f t="shared" si="75"/>
        <v>0</v>
      </c>
      <c r="HT13" s="15">
        <f t="shared" ref="HT13:HT37" si="165">IF($F13=1,0,HS13*HO13)</f>
        <v>0</v>
      </c>
      <c r="HU13" s="80"/>
      <c r="HV13" s="63"/>
      <c r="HW13" s="113">
        <f t="shared" si="76"/>
        <v>0</v>
      </c>
      <c r="HX13" s="15" t="e">
        <f t="shared" ref="HX13:HX39" si="166">IF($E13=1,0,HW13*HU13)</f>
        <v>#DIV/0!</v>
      </c>
      <c r="HY13" s="63">
        <f t="shared" si="77"/>
        <v>0</v>
      </c>
      <c r="HZ13" s="15">
        <f t="shared" ref="HZ13:HZ37" si="167">IF($F13=1,0,HY13*HU13)</f>
        <v>0</v>
      </c>
      <c r="IA13" s="80"/>
      <c r="IB13" s="63"/>
      <c r="IC13" s="113">
        <f t="shared" si="78"/>
        <v>0</v>
      </c>
      <c r="ID13" s="15" t="e">
        <f t="shared" ref="ID13:ID39" si="168">IF($E13=1,0,IC13*IA13)</f>
        <v>#DIV/0!</v>
      </c>
      <c r="IE13" s="63">
        <f t="shared" si="79"/>
        <v>0</v>
      </c>
      <c r="IF13" s="15">
        <f t="shared" ref="IF13:IF37" si="169">IF($F13=1,0,IE13*IA13)</f>
        <v>0</v>
      </c>
      <c r="IG13" s="80"/>
      <c r="IH13" s="63"/>
      <c r="II13" s="113">
        <f t="shared" si="80"/>
        <v>0</v>
      </c>
      <c r="IJ13" s="15" t="e">
        <f t="shared" ref="IJ13:IJ39" si="170">IF($E13=1,0,II13*IG13)</f>
        <v>#DIV/0!</v>
      </c>
      <c r="IK13" s="63">
        <f t="shared" si="81"/>
        <v>0</v>
      </c>
      <c r="IL13" s="15">
        <f t="shared" ref="IL13:IL37" si="171">IF($F13=1,0,IK13*IG13)</f>
        <v>0</v>
      </c>
      <c r="IM13" s="80"/>
      <c r="IN13" s="63"/>
      <c r="IO13" s="113">
        <f t="shared" si="82"/>
        <v>0</v>
      </c>
      <c r="IP13" s="15" t="e">
        <f t="shared" ref="IP13:IP39" si="172">IF($E13=1,0,IO13*IM13)</f>
        <v>#DIV/0!</v>
      </c>
      <c r="IQ13" s="63">
        <f t="shared" si="83"/>
        <v>0</v>
      </c>
      <c r="IR13" s="15">
        <f t="shared" ref="IR13:IR37" si="173">IF($F13=1,0,IQ13*IM13)</f>
        <v>0</v>
      </c>
      <c r="IS13" s="80"/>
      <c r="IT13" s="63"/>
      <c r="IU13" s="113">
        <f t="shared" si="84"/>
        <v>0</v>
      </c>
      <c r="IV13" s="15" t="e">
        <f t="shared" ref="IV13:IV39" si="174">IF($E13=1,0,IU13*IS13)</f>
        <v>#DIV/0!</v>
      </c>
      <c r="IW13" s="63">
        <f t="shared" si="85"/>
        <v>0</v>
      </c>
      <c r="IX13" s="15">
        <f t="shared" ref="IX13:IX37" si="175">IF($F13=1,0,IW13*IS13)</f>
        <v>0</v>
      </c>
      <c r="IY13" s="80"/>
      <c r="IZ13" s="63"/>
      <c r="JA13" s="113">
        <f t="shared" si="86"/>
        <v>0</v>
      </c>
      <c r="JB13" s="15" t="e">
        <f t="shared" ref="JB13:JB39" si="176">IF($E13=1,0,JA13*IY13)</f>
        <v>#DIV/0!</v>
      </c>
      <c r="JC13" s="63">
        <f t="shared" si="87"/>
        <v>0</v>
      </c>
      <c r="JD13" s="15">
        <f t="shared" ref="JD13:JD37" si="177">IF($F13=1,0,JC13*IY13)</f>
        <v>0</v>
      </c>
      <c r="JE13" s="80"/>
      <c r="JF13" s="63"/>
      <c r="JG13" s="113">
        <f t="shared" si="88"/>
        <v>0</v>
      </c>
      <c r="JH13" s="15" t="e">
        <f t="shared" ref="JH13:JH39" si="178">IF($E13=1,0,JG13*JE13)</f>
        <v>#DIV/0!</v>
      </c>
      <c r="JI13" s="63">
        <f t="shared" si="89"/>
        <v>0</v>
      </c>
      <c r="JJ13" s="15">
        <f t="shared" ref="JJ13:JJ37" si="179">IF($F13=1,0,JI13*JE13)</f>
        <v>0</v>
      </c>
      <c r="JK13" s="80"/>
      <c r="JL13" s="63"/>
      <c r="JM13" s="113">
        <f t="shared" si="90"/>
        <v>0</v>
      </c>
      <c r="JN13" s="15" t="e">
        <f t="shared" ref="JN13:JN39" si="180">IF($E13=1,0,JM13*JK13)</f>
        <v>#DIV/0!</v>
      </c>
      <c r="JO13" s="63">
        <f t="shared" si="91"/>
        <v>0</v>
      </c>
      <c r="JP13" s="15">
        <f t="shared" ref="JP13:JP37" si="181">IF($F13=1,0,JO13*JK13)</f>
        <v>0</v>
      </c>
    </row>
    <row r="14" spans="2:455" x14ac:dyDescent="0.25">
      <c r="B14" s="113" t="s">
        <v>115</v>
      </c>
      <c r="C14" s="63" t="e">
        <f>(5.01-0.2*$O$2)^2/(5.01+0.8*$O$2)</f>
        <v>#DIV/0!</v>
      </c>
      <c r="D14" s="63">
        <f>(5.01-0.2*$O$3)^2/(5.01+0.8*$O$3)</f>
        <v>3.0880160737694751</v>
      </c>
      <c r="E14" s="63" t="e">
        <f t="shared" si="1"/>
        <v>#DIV/0!</v>
      </c>
      <c r="F14" s="15">
        <f t="shared" si="2"/>
        <v>0</v>
      </c>
      <c r="G14" s="80"/>
      <c r="H14" s="63"/>
      <c r="I14" s="113">
        <f t="shared" si="3"/>
        <v>0</v>
      </c>
      <c r="J14" s="15" t="e">
        <f t="shared" si="92"/>
        <v>#DIV/0!</v>
      </c>
      <c r="K14" s="63">
        <f t="shared" si="0"/>
        <v>0</v>
      </c>
      <c r="L14" s="15">
        <f t="shared" si="93"/>
        <v>0</v>
      </c>
      <c r="M14" s="80"/>
      <c r="N14" s="63"/>
      <c r="O14" s="113">
        <f t="shared" si="4"/>
        <v>0</v>
      </c>
      <c r="P14" s="15" t="e">
        <f t="shared" si="94"/>
        <v>#DIV/0!</v>
      </c>
      <c r="Q14" s="63">
        <f t="shared" si="5"/>
        <v>0</v>
      </c>
      <c r="R14" s="15">
        <f t="shared" si="95"/>
        <v>0</v>
      </c>
      <c r="S14" s="80"/>
      <c r="T14" s="63"/>
      <c r="U14" s="113">
        <f t="shared" si="6"/>
        <v>0</v>
      </c>
      <c r="V14" s="15" t="e">
        <f t="shared" si="96"/>
        <v>#DIV/0!</v>
      </c>
      <c r="W14" s="63">
        <f t="shared" si="7"/>
        <v>0</v>
      </c>
      <c r="X14" s="15">
        <f t="shared" si="97"/>
        <v>0</v>
      </c>
      <c r="Y14" s="80"/>
      <c r="Z14" s="63"/>
      <c r="AA14" s="113">
        <f t="shared" si="8"/>
        <v>0</v>
      </c>
      <c r="AB14" s="15" t="e">
        <f t="shared" si="98"/>
        <v>#DIV/0!</v>
      </c>
      <c r="AC14" s="63">
        <f t="shared" si="9"/>
        <v>0</v>
      </c>
      <c r="AD14" s="15">
        <f t="shared" si="99"/>
        <v>0</v>
      </c>
      <c r="AE14" s="80"/>
      <c r="AF14" s="63"/>
      <c r="AG14" s="113">
        <f t="shared" si="10"/>
        <v>0</v>
      </c>
      <c r="AH14" s="15" t="e">
        <f t="shared" si="100"/>
        <v>#DIV/0!</v>
      </c>
      <c r="AI14" s="63">
        <f t="shared" si="11"/>
        <v>0</v>
      </c>
      <c r="AJ14" s="15">
        <f t="shared" si="101"/>
        <v>0</v>
      </c>
      <c r="AK14" s="80"/>
      <c r="AL14" s="63"/>
      <c r="AM14" s="113">
        <f t="shared" si="12"/>
        <v>0</v>
      </c>
      <c r="AN14" s="15" t="e">
        <f t="shared" si="102"/>
        <v>#DIV/0!</v>
      </c>
      <c r="AO14" s="63">
        <f t="shared" si="13"/>
        <v>0</v>
      </c>
      <c r="AP14" s="15">
        <f t="shared" si="103"/>
        <v>0</v>
      </c>
      <c r="AQ14" s="80"/>
      <c r="AR14" s="63"/>
      <c r="AS14" s="113">
        <f t="shared" si="14"/>
        <v>0</v>
      </c>
      <c r="AT14" s="15" t="e">
        <f t="shared" si="104"/>
        <v>#DIV/0!</v>
      </c>
      <c r="AU14" s="63">
        <f t="shared" si="15"/>
        <v>0</v>
      </c>
      <c r="AV14" s="15">
        <f t="shared" si="105"/>
        <v>0</v>
      </c>
      <c r="AW14" s="80"/>
      <c r="AX14" s="63"/>
      <c r="AY14" s="113">
        <f t="shared" si="16"/>
        <v>0</v>
      </c>
      <c r="AZ14" s="15" t="e">
        <f t="shared" si="106"/>
        <v>#DIV/0!</v>
      </c>
      <c r="BA14" s="63">
        <f t="shared" si="17"/>
        <v>0</v>
      </c>
      <c r="BB14" s="15">
        <f t="shared" si="107"/>
        <v>0</v>
      </c>
      <c r="BC14" s="80"/>
      <c r="BD14" s="63"/>
      <c r="BE14" s="113">
        <f t="shared" si="18"/>
        <v>0</v>
      </c>
      <c r="BF14" s="15" t="e">
        <f t="shared" si="108"/>
        <v>#DIV/0!</v>
      </c>
      <c r="BG14" s="63">
        <f t="shared" si="19"/>
        <v>0</v>
      </c>
      <c r="BH14" s="15">
        <f t="shared" si="109"/>
        <v>0</v>
      </c>
      <c r="BI14" s="80"/>
      <c r="BJ14" s="63"/>
      <c r="BK14" s="113">
        <f t="shared" si="20"/>
        <v>0</v>
      </c>
      <c r="BL14" s="15" t="e">
        <f t="shared" si="110"/>
        <v>#DIV/0!</v>
      </c>
      <c r="BM14" s="63">
        <f t="shared" si="21"/>
        <v>0</v>
      </c>
      <c r="BN14" s="15">
        <f t="shared" si="111"/>
        <v>0</v>
      </c>
      <c r="BO14" s="80"/>
      <c r="BP14" s="63"/>
      <c r="BQ14" s="113">
        <f t="shared" si="22"/>
        <v>0</v>
      </c>
      <c r="BR14" s="15" t="e">
        <f t="shared" si="112"/>
        <v>#DIV/0!</v>
      </c>
      <c r="BS14" s="63">
        <f t="shared" si="23"/>
        <v>0</v>
      </c>
      <c r="BT14" s="63">
        <f t="shared" si="113"/>
        <v>0</v>
      </c>
      <c r="BU14" s="26"/>
      <c r="BV14" s="195"/>
      <c r="BW14" s="63">
        <f t="shared" si="24"/>
        <v>0</v>
      </c>
      <c r="BX14" s="15" t="e">
        <f t="shared" si="114"/>
        <v>#DIV/0!</v>
      </c>
      <c r="BY14" s="63">
        <f t="shared" si="25"/>
        <v>0</v>
      </c>
      <c r="BZ14" s="15">
        <f t="shared" si="115"/>
        <v>0</v>
      </c>
      <c r="CA14" s="80"/>
      <c r="CB14" s="63"/>
      <c r="CC14" s="113">
        <f t="shared" si="26"/>
        <v>0</v>
      </c>
      <c r="CD14" s="15" t="e">
        <f t="shared" si="116"/>
        <v>#DIV/0!</v>
      </c>
      <c r="CE14" s="63">
        <f t="shared" si="27"/>
        <v>0</v>
      </c>
      <c r="CF14" s="15">
        <f t="shared" si="117"/>
        <v>0</v>
      </c>
      <c r="CG14" s="80"/>
      <c r="CH14" s="63"/>
      <c r="CI14" s="113">
        <f t="shared" si="28"/>
        <v>0</v>
      </c>
      <c r="CJ14" s="15" t="e">
        <f t="shared" si="118"/>
        <v>#DIV/0!</v>
      </c>
      <c r="CK14" s="63">
        <f t="shared" si="29"/>
        <v>0</v>
      </c>
      <c r="CL14" s="15">
        <f t="shared" si="119"/>
        <v>0</v>
      </c>
      <c r="CM14" s="80"/>
      <c r="CN14" s="15"/>
      <c r="CO14" s="113">
        <f t="shared" si="30"/>
        <v>0</v>
      </c>
      <c r="CP14" s="15" t="e">
        <f t="shared" si="120"/>
        <v>#DIV/0!</v>
      </c>
      <c r="CQ14" s="63">
        <f t="shared" si="31"/>
        <v>0</v>
      </c>
      <c r="CR14" s="15">
        <f t="shared" si="121"/>
        <v>0</v>
      </c>
      <c r="CS14" s="80"/>
      <c r="CT14" s="15"/>
      <c r="CU14" s="113">
        <f t="shared" si="32"/>
        <v>0</v>
      </c>
      <c r="CV14" s="15" t="e">
        <f t="shared" si="122"/>
        <v>#DIV/0!</v>
      </c>
      <c r="CW14" s="63">
        <f t="shared" si="33"/>
        <v>0</v>
      </c>
      <c r="CX14" s="15">
        <f t="shared" si="123"/>
        <v>0</v>
      </c>
      <c r="CY14" s="80"/>
      <c r="CZ14" s="63"/>
      <c r="DA14" s="113">
        <f t="shared" si="34"/>
        <v>0</v>
      </c>
      <c r="DB14" s="15" t="e">
        <f t="shared" si="124"/>
        <v>#DIV/0!</v>
      </c>
      <c r="DC14" s="63">
        <f t="shared" si="35"/>
        <v>0</v>
      </c>
      <c r="DD14" s="15">
        <f t="shared" si="125"/>
        <v>0</v>
      </c>
      <c r="DE14" s="80"/>
      <c r="DF14" s="63"/>
      <c r="DG14" s="113">
        <f t="shared" si="36"/>
        <v>0</v>
      </c>
      <c r="DH14" s="15" t="e">
        <f t="shared" si="126"/>
        <v>#DIV/0!</v>
      </c>
      <c r="DI14" s="63">
        <f t="shared" si="37"/>
        <v>0</v>
      </c>
      <c r="DJ14" s="15">
        <f t="shared" si="127"/>
        <v>0</v>
      </c>
      <c r="DK14" s="80"/>
      <c r="DL14" s="63"/>
      <c r="DM14" s="113">
        <f t="shared" si="38"/>
        <v>0</v>
      </c>
      <c r="DN14" s="15" t="e">
        <f t="shared" si="128"/>
        <v>#DIV/0!</v>
      </c>
      <c r="DO14" s="63">
        <f t="shared" si="39"/>
        <v>0</v>
      </c>
      <c r="DP14" s="15">
        <f t="shared" si="129"/>
        <v>0</v>
      </c>
      <c r="DQ14" s="80"/>
      <c r="DR14" s="63"/>
      <c r="DS14" s="113">
        <f t="shared" si="40"/>
        <v>0</v>
      </c>
      <c r="DT14" s="15" t="e">
        <f t="shared" si="130"/>
        <v>#DIV/0!</v>
      </c>
      <c r="DU14" s="63">
        <f t="shared" si="41"/>
        <v>0</v>
      </c>
      <c r="DV14" s="15">
        <f t="shared" si="131"/>
        <v>0</v>
      </c>
      <c r="DW14" s="80"/>
      <c r="DX14" s="63"/>
      <c r="DY14" s="113">
        <f t="shared" si="42"/>
        <v>0</v>
      </c>
      <c r="DZ14" s="15" t="e">
        <f t="shared" si="132"/>
        <v>#DIV/0!</v>
      </c>
      <c r="EA14" s="63">
        <f t="shared" si="43"/>
        <v>0</v>
      </c>
      <c r="EB14" s="15">
        <f t="shared" si="133"/>
        <v>0</v>
      </c>
      <c r="EC14" s="80"/>
      <c r="ED14" s="63"/>
      <c r="EE14" s="113">
        <f t="shared" si="44"/>
        <v>0</v>
      </c>
      <c r="EF14" s="15" t="e">
        <f t="shared" si="134"/>
        <v>#DIV/0!</v>
      </c>
      <c r="EG14" s="63">
        <f t="shared" si="45"/>
        <v>0</v>
      </c>
      <c r="EH14" s="15">
        <f t="shared" si="135"/>
        <v>0</v>
      </c>
      <c r="EI14" s="80"/>
      <c r="EJ14" s="63"/>
      <c r="EK14" s="113">
        <f t="shared" si="46"/>
        <v>0</v>
      </c>
      <c r="EL14" s="15" t="e">
        <f t="shared" si="136"/>
        <v>#DIV/0!</v>
      </c>
      <c r="EM14" s="63">
        <f t="shared" si="47"/>
        <v>0</v>
      </c>
      <c r="EN14" s="15">
        <f t="shared" si="137"/>
        <v>0</v>
      </c>
      <c r="EO14" s="80"/>
      <c r="EP14" s="63"/>
      <c r="EQ14" s="113">
        <f t="shared" si="48"/>
        <v>0</v>
      </c>
      <c r="ER14" s="15" t="e">
        <f t="shared" si="138"/>
        <v>#DIV/0!</v>
      </c>
      <c r="ES14" s="63">
        <f t="shared" si="49"/>
        <v>0</v>
      </c>
      <c r="ET14" s="15">
        <f t="shared" si="139"/>
        <v>0</v>
      </c>
      <c r="EU14" s="80"/>
      <c r="EV14" s="63"/>
      <c r="EW14" s="113">
        <f t="shared" si="50"/>
        <v>0</v>
      </c>
      <c r="EX14" s="15" t="e">
        <f t="shared" si="140"/>
        <v>#DIV/0!</v>
      </c>
      <c r="EY14" s="63">
        <f t="shared" si="51"/>
        <v>0</v>
      </c>
      <c r="EZ14" s="15">
        <f t="shared" si="141"/>
        <v>0</v>
      </c>
      <c r="FA14" s="80"/>
      <c r="FB14" s="63"/>
      <c r="FC14" s="113">
        <f t="shared" si="52"/>
        <v>0</v>
      </c>
      <c r="FD14" s="15" t="e">
        <f t="shared" si="142"/>
        <v>#DIV/0!</v>
      </c>
      <c r="FE14" s="63">
        <f t="shared" si="53"/>
        <v>0</v>
      </c>
      <c r="FF14" s="15">
        <f t="shared" si="143"/>
        <v>0</v>
      </c>
      <c r="FG14" s="80"/>
      <c r="FH14" s="63"/>
      <c r="FI14" s="113">
        <f t="shared" si="54"/>
        <v>0</v>
      </c>
      <c r="FJ14" s="15" t="e">
        <f t="shared" si="144"/>
        <v>#DIV/0!</v>
      </c>
      <c r="FK14" s="63">
        <f t="shared" si="55"/>
        <v>0</v>
      </c>
      <c r="FL14" s="15">
        <f t="shared" si="145"/>
        <v>0</v>
      </c>
      <c r="FM14" s="80"/>
      <c r="FN14" s="63"/>
      <c r="FO14" s="113">
        <f t="shared" si="56"/>
        <v>0</v>
      </c>
      <c r="FP14" s="15" t="e">
        <f t="shared" si="146"/>
        <v>#DIV/0!</v>
      </c>
      <c r="FQ14" s="63">
        <f t="shared" si="57"/>
        <v>0</v>
      </c>
      <c r="FR14" s="15">
        <f t="shared" si="147"/>
        <v>0</v>
      </c>
      <c r="FS14" s="80"/>
      <c r="FT14" s="63"/>
      <c r="FU14" s="113">
        <f t="shared" si="58"/>
        <v>0</v>
      </c>
      <c r="FV14" s="15" t="e">
        <f t="shared" si="148"/>
        <v>#DIV/0!</v>
      </c>
      <c r="FW14" s="63">
        <f t="shared" si="59"/>
        <v>0</v>
      </c>
      <c r="FX14" s="15">
        <f t="shared" si="149"/>
        <v>0</v>
      </c>
      <c r="FY14" s="80"/>
      <c r="FZ14" s="63"/>
      <c r="GA14" s="113">
        <f t="shared" si="60"/>
        <v>0</v>
      </c>
      <c r="GB14" s="15" t="e">
        <f t="shared" si="150"/>
        <v>#DIV/0!</v>
      </c>
      <c r="GC14" s="63">
        <f t="shared" si="61"/>
        <v>0</v>
      </c>
      <c r="GD14" s="15">
        <f t="shared" si="151"/>
        <v>0</v>
      </c>
      <c r="GE14" s="80"/>
      <c r="GF14" s="63"/>
      <c r="GG14" s="113">
        <f t="shared" si="62"/>
        <v>0</v>
      </c>
      <c r="GH14" s="15" t="e">
        <f t="shared" si="152"/>
        <v>#DIV/0!</v>
      </c>
      <c r="GI14" s="63">
        <f t="shared" si="63"/>
        <v>0</v>
      </c>
      <c r="GJ14" s="15">
        <f t="shared" si="153"/>
        <v>0</v>
      </c>
      <c r="GK14" s="80"/>
      <c r="GL14" s="63"/>
      <c r="GM14" s="113">
        <f t="shared" si="64"/>
        <v>0</v>
      </c>
      <c r="GN14" s="15" t="e">
        <f t="shared" si="154"/>
        <v>#DIV/0!</v>
      </c>
      <c r="GO14" s="63">
        <f t="shared" si="65"/>
        <v>0</v>
      </c>
      <c r="GP14" s="15">
        <f t="shared" si="155"/>
        <v>0</v>
      </c>
      <c r="GQ14" s="80"/>
      <c r="GR14" s="63"/>
      <c r="GS14" s="113">
        <f t="shared" si="66"/>
        <v>0</v>
      </c>
      <c r="GT14" s="15" t="e">
        <f t="shared" si="156"/>
        <v>#DIV/0!</v>
      </c>
      <c r="GU14" s="63">
        <f t="shared" si="67"/>
        <v>0</v>
      </c>
      <c r="GV14" s="15">
        <f t="shared" si="157"/>
        <v>0</v>
      </c>
      <c r="GW14" s="80"/>
      <c r="GX14" s="63"/>
      <c r="GY14" s="113">
        <f t="shared" si="68"/>
        <v>0</v>
      </c>
      <c r="GZ14" s="15" t="e">
        <f t="shared" si="158"/>
        <v>#DIV/0!</v>
      </c>
      <c r="HA14" s="63">
        <f t="shared" si="69"/>
        <v>0</v>
      </c>
      <c r="HB14" s="15">
        <f t="shared" si="159"/>
        <v>0</v>
      </c>
      <c r="HC14" s="80"/>
      <c r="HD14" s="63"/>
      <c r="HE14" s="113">
        <f t="shared" si="70"/>
        <v>0</v>
      </c>
      <c r="HF14" s="15" t="e">
        <f t="shared" si="160"/>
        <v>#DIV/0!</v>
      </c>
      <c r="HG14" s="63">
        <f t="shared" si="71"/>
        <v>0</v>
      </c>
      <c r="HH14" s="15">
        <f t="shared" si="161"/>
        <v>0</v>
      </c>
      <c r="HI14" s="80"/>
      <c r="HJ14" s="63"/>
      <c r="HK14" s="113">
        <f t="shared" si="72"/>
        <v>0</v>
      </c>
      <c r="HL14" s="15" t="e">
        <f t="shared" si="162"/>
        <v>#DIV/0!</v>
      </c>
      <c r="HM14" s="63">
        <f t="shared" si="73"/>
        <v>0</v>
      </c>
      <c r="HN14" s="15">
        <f t="shared" si="163"/>
        <v>0</v>
      </c>
      <c r="HO14" s="80"/>
      <c r="HP14" s="63"/>
      <c r="HQ14" s="113">
        <f t="shared" si="74"/>
        <v>0</v>
      </c>
      <c r="HR14" s="15" t="e">
        <f t="shared" si="164"/>
        <v>#DIV/0!</v>
      </c>
      <c r="HS14" s="63">
        <f t="shared" si="75"/>
        <v>0</v>
      </c>
      <c r="HT14" s="15">
        <f t="shared" si="165"/>
        <v>0</v>
      </c>
      <c r="HU14" s="80"/>
      <c r="HV14" s="63"/>
      <c r="HW14" s="113">
        <f t="shared" si="76"/>
        <v>0</v>
      </c>
      <c r="HX14" s="15" t="e">
        <f t="shared" si="166"/>
        <v>#DIV/0!</v>
      </c>
      <c r="HY14" s="63">
        <f t="shared" si="77"/>
        <v>0</v>
      </c>
      <c r="HZ14" s="15">
        <f t="shared" si="167"/>
        <v>0</v>
      </c>
      <c r="IA14" s="80"/>
      <c r="IB14" s="63"/>
      <c r="IC14" s="113">
        <f t="shared" si="78"/>
        <v>0</v>
      </c>
      <c r="ID14" s="15" t="e">
        <f t="shared" si="168"/>
        <v>#DIV/0!</v>
      </c>
      <c r="IE14" s="63">
        <f t="shared" si="79"/>
        <v>0</v>
      </c>
      <c r="IF14" s="15">
        <f t="shared" si="169"/>
        <v>0</v>
      </c>
      <c r="IG14" s="80"/>
      <c r="IH14" s="63"/>
      <c r="II14" s="113">
        <f t="shared" si="80"/>
        <v>0</v>
      </c>
      <c r="IJ14" s="15" t="e">
        <f t="shared" si="170"/>
        <v>#DIV/0!</v>
      </c>
      <c r="IK14" s="63">
        <f t="shared" si="81"/>
        <v>0</v>
      </c>
      <c r="IL14" s="15">
        <f t="shared" si="171"/>
        <v>0</v>
      </c>
      <c r="IM14" s="80"/>
      <c r="IN14" s="63"/>
      <c r="IO14" s="113">
        <f t="shared" si="82"/>
        <v>0</v>
      </c>
      <c r="IP14" s="15" t="e">
        <f t="shared" si="172"/>
        <v>#DIV/0!</v>
      </c>
      <c r="IQ14" s="63">
        <f t="shared" si="83"/>
        <v>0</v>
      </c>
      <c r="IR14" s="15">
        <f t="shared" si="173"/>
        <v>0</v>
      </c>
      <c r="IS14" s="80"/>
      <c r="IT14" s="63"/>
      <c r="IU14" s="113">
        <f t="shared" si="84"/>
        <v>0</v>
      </c>
      <c r="IV14" s="15" t="e">
        <f t="shared" si="174"/>
        <v>#DIV/0!</v>
      </c>
      <c r="IW14" s="63">
        <f t="shared" si="85"/>
        <v>0</v>
      </c>
      <c r="IX14" s="15">
        <f t="shared" si="175"/>
        <v>0</v>
      </c>
      <c r="IY14" s="80"/>
      <c r="IZ14" s="63"/>
      <c r="JA14" s="113">
        <f t="shared" si="86"/>
        <v>0</v>
      </c>
      <c r="JB14" s="15" t="e">
        <f t="shared" si="176"/>
        <v>#DIV/0!</v>
      </c>
      <c r="JC14" s="63">
        <f t="shared" si="87"/>
        <v>0</v>
      </c>
      <c r="JD14" s="15">
        <f t="shared" si="177"/>
        <v>0</v>
      </c>
      <c r="JE14" s="80"/>
      <c r="JF14" s="63"/>
      <c r="JG14" s="113">
        <f t="shared" si="88"/>
        <v>0</v>
      </c>
      <c r="JH14" s="15" t="e">
        <f t="shared" si="178"/>
        <v>#DIV/0!</v>
      </c>
      <c r="JI14" s="63">
        <f t="shared" si="89"/>
        <v>0</v>
      </c>
      <c r="JJ14" s="15">
        <f t="shared" si="179"/>
        <v>0</v>
      </c>
      <c r="JK14" s="80"/>
      <c r="JL14" s="63"/>
      <c r="JM14" s="113">
        <f t="shared" si="90"/>
        <v>0</v>
      </c>
      <c r="JN14" s="15" t="e">
        <f t="shared" si="180"/>
        <v>#DIV/0!</v>
      </c>
      <c r="JO14" s="63">
        <f t="shared" si="91"/>
        <v>0</v>
      </c>
      <c r="JP14" s="15">
        <f t="shared" si="181"/>
        <v>0</v>
      </c>
    </row>
    <row r="15" spans="2:455" x14ac:dyDescent="0.25">
      <c r="B15" s="113" t="s">
        <v>114</v>
      </c>
      <c r="C15" s="63" t="e">
        <f>(4.81-0.2*$O$2)^2/(4.81+0.8*$O$2)</f>
        <v>#DIV/0!</v>
      </c>
      <c r="D15" s="63">
        <f>(4.81-0.2*$O$3)^2/(4.81+0.8*$O$3)</f>
        <v>2.9097081795787298</v>
      </c>
      <c r="E15" s="63" t="e">
        <f t="shared" si="1"/>
        <v>#DIV/0!</v>
      </c>
      <c r="F15" s="15">
        <f t="shared" si="2"/>
        <v>0</v>
      </c>
      <c r="G15" s="80"/>
      <c r="H15" s="63"/>
      <c r="I15" s="113">
        <f t="shared" si="3"/>
        <v>0</v>
      </c>
      <c r="J15" s="15" t="e">
        <f t="shared" si="92"/>
        <v>#DIV/0!</v>
      </c>
      <c r="K15" s="63">
        <f t="shared" si="0"/>
        <v>0</v>
      </c>
      <c r="L15" s="15">
        <f t="shared" si="93"/>
        <v>0</v>
      </c>
      <c r="M15" s="80"/>
      <c r="N15" s="63"/>
      <c r="O15" s="113">
        <f t="shared" si="4"/>
        <v>0</v>
      </c>
      <c r="P15" s="15" t="e">
        <f t="shared" si="94"/>
        <v>#DIV/0!</v>
      </c>
      <c r="Q15" s="63">
        <f t="shared" si="5"/>
        <v>0</v>
      </c>
      <c r="R15" s="15">
        <f t="shared" si="95"/>
        <v>0</v>
      </c>
      <c r="S15" s="80"/>
      <c r="T15" s="63"/>
      <c r="U15" s="113">
        <f t="shared" si="6"/>
        <v>0</v>
      </c>
      <c r="V15" s="15" t="e">
        <f t="shared" si="96"/>
        <v>#DIV/0!</v>
      </c>
      <c r="W15" s="63">
        <f t="shared" si="7"/>
        <v>0</v>
      </c>
      <c r="X15" s="15">
        <f t="shared" si="97"/>
        <v>0</v>
      </c>
      <c r="Y15" s="80"/>
      <c r="Z15" s="63"/>
      <c r="AA15" s="113">
        <f t="shared" si="8"/>
        <v>0</v>
      </c>
      <c r="AB15" s="15" t="e">
        <f t="shared" si="98"/>
        <v>#DIV/0!</v>
      </c>
      <c r="AC15" s="63">
        <f t="shared" si="9"/>
        <v>0</v>
      </c>
      <c r="AD15" s="15">
        <f t="shared" si="99"/>
        <v>0</v>
      </c>
      <c r="AE15" s="80"/>
      <c r="AF15" s="63"/>
      <c r="AG15" s="113">
        <f t="shared" si="10"/>
        <v>0</v>
      </c>
      <c r="AH15" s="15" t="e">
        <f t="shared" si="100"/>
        <v>#DIV/0!</v>
      </c>
      <c r="AI15" s="63">
        <f t="shared" si="11"/>
        <v>0</v>
      </c>
      <c r="AJ15" s="15">
        <f t="shared" si="101"/>
        <v>0</v>
      </c>
      <c r="AK15" s="80"/>
      <c r="AL15" s="63"/>
      <c r="AM15" s="113">
        <f t="shared" si="12"/>
        <v>0</v>
      </c>
      <c r="AN15" s="15" t="e">
        <f t="shared" si="102"/>
        <v>#DIV/0!</v>
      </c>
      <c r="AO15" s="63">
        <f t="shared" si="13"/>
        <v>0</v>
      </c>
      <c r="AP15" s="15">
        <f t="shared" si="103"/>
        <v>0</v>
      </c>
      <c r="AQ15" s="80"/>
      <c r="AR15" s="63"/>
      <c r="AS15" s="113">
        <f t="shared" si="14"/>
        <v>0</v>
      </c>
      <c r="AT15" s="15" t="e">
        <f t="shared" si="104"/>
        <v>#DIV/0!</v>
      </c>
      <c r="AU15" s="63">
        <f t="shared" si="15"/>
        <v>0</v>
      </c>
      <c r="AV15" s="15">
        <f t="shared" si="105"/>
        <v>0</v>
      </c>
      <c r="AW15" s="80"/>
      <c r="AX15" s="63"/>
      <c r="AY15" s="113">
        <f t="shared" si="16"/>
        <v>0</v>
      </c>
      <c r="AZ15" s="15" t="e">
        <f t="shared" si="106"/>
        <v>#DIV/0!</v>
      </c>
      <c r="BA15" s="63">
        <f t="shared" si="17"/>
        <v>0</v>
      </c>
      <c r="BB15" s="15">
        <f t="shared" si="107"/>
        <v>0</v>
      </c>
      <c r="BC15" s="80"/>
      <c r="BD15" s="63"/>
      <c r="BE15" s="113">
        <f t="shared" si="18"/>
        <v>0</v>
      </c>
      <c r="BF15" s="15" t="e">
        <f t="shared" si="108"/>
        <v>#DIV/0!</v>
      </c>
      <c r="BG15" s="63">
        <f t="shared" si="19"/>
        <v>0</v>
      </c>
      <c r="BH15" s="15">
        <f t="shared" si="109"/>
        <v>0</v>
      </c>
      <c r="BI15" s="80"/>
      <c r="BJ15" s="63"/>
      <c r="BK15" s="113">
        <f t="shared" si="20"/>
        <v>0</v>
      </c>
      <c r="BL15" s="15" t="e">
        <f t="shared" si="110"/>
        <v>#DIV/0!</v>
      </c>
      <c r="BM15" s="63">
        <f t="shared" si="21"/>
        <v>0</v>
      </c>
      <c r="BN15" s="15">
        <f t="shared" si="111"/>
        <v>0</v>
      </c>
      <c r="BO15" s="80"/>
      <c r="BP15" s="63"/>
      <c r="BQ15" s="113">
        <f t="shared" si="22"/>
        <v>0</v>
      </c>
      <c r="BR15" s="15" t="e">
        <f t="shared" si="112"/>
        <v>#DIV/0!</v>
      </c>
      <c r="BS15" s="63">
        <f t="shared" si="23"/>
        <v>0</v>
      </c>
      <c r="BT15" s="63">
        <f t="shared" si="113"/>
        <v>0</v>
      </c>
      <c r="BU15" s="26"/>
      <c r="BV15" s="195"/>
      <c r="BW15" s="63">
        <f t="shared" si="24"/>
        <v>0</v>
      </c>
      <c r="BX15" s="15" t="e">
        <f t="shared" si="114"/>
        <v>#DIV/0!</v>
      </c>
      <c r="BY15" s="63">
        <f t="shared" si="25"/>
        <v>0</v>
      </c>
      <c r="BZ15" s="15">
        <f t="shared" si="115"/>
        <v>0</v>
      </c>
      <c r="CA15" s="80"/>
      <c r="CB15" s="63"/>
      <c r="CC15" s="113">
        <f t="shared" si="26"/>
        <v>0</v>
      </c>
      <c r="CD15" s="15" t="e">
        <f t="shared" si="116"/>
        <v>#DIV/0!</v>
      </c>
      <c r="CE15" s="63">
        <f t="shared" si="27"/>
        <v>0</v>
      </c>
      <c r="CF15" s="15">
        <f t="shared" si="117"/>
        <v>0</v>
      </c>
      <c r="CG15" s="80"/>
      <c r="CH15" s="63"/>
      <c r="CI15" s="113">
        <f t="shared" si="28"/>
        <v>0</v>
      </c>
      <c r="CJ15" s="15" t="e">
        <f t="shared" si="118"/>
        <v>#DIV/0!</v>
      </c>
      <c r="CK15" s="63">
        <f t="shared" si="29"/>
        <v>0</v>
      </c>
      <c r="CL15" s="15">
        <f t="shared" si="119"/>
        <v>0</v>
      </c>
      <c r="CM15" s="80"/>
      <c r="CN15" s="15"/>
      <c r="CO15" s="113">
        <f t="shared" si="30"/>
        <v>0</v>
      </c>
      <c r="CP15" s="15" t="e">
        <f t="shared" si="120"/>
        <v>#DIV/0!</v>
      </c>
      <c r="CQ15" s="63">
        <f t="shared" si="31"/>
        <v>0</v>
      </c>
      <c r="CR15" s="15">
        <f t="shared" si="121"/>
        <v>0</v>
      </c>
      <c r="CS15" s="80"/>
      <c r="CT15" s="15"/>
      <c r="CU15" s="113">
        <f t="shared" si="32"/>
        <v>0</v>
      </c>
      <c r="CV15" s="15" t="e">
        <f t="shared" si="122"/>
        <v>#DIV/0!</v>
      </c>
      <c r="CW15" s="63">
        <f t="shared" si="33"/>
        <v>0</v>
      </c>
      <c r="CX15" s="15">
        <f t="shared" si="123"/>
        <v>0</v>
      </c>
      <c r="CY15" s="80"/>
      <c r="CZ15" s="63"/>
      <c r="DA15" s="113">
        <f t="shared" si="34"/>
        <v>0</v>
      </c>
      <c r="DB15" s="15" t="e">
        <f t="shared" si="124"/>
        <v>#DIV/0!</v>
      </c>
      <c r="DC15" s="63">
        <f t="shared" si="35"/>
        <v>0</v>
      </c>
      <c r="DD15" s="15">
        <f t="shared" si="125"/>
        <v>0</v>
      </c>
      <c r="DE15" s="80"/>
      <c r="DF15" s="63"/>
      <c r="DG15" s="113">
        <f t="shared" si="36"/>
        <v>0</v>
      </c>
      <c r="DH15" s="15" t="e">
        <f t="shared" si="126"/>
        <v>#DIV/0!</v>
      </c>
      <c r="DI15" s="63">
        <f t="shared" si="37"/>
        <v>0</v>
      </c>
      <c r="DJ15" s="15">
        <f t="shared" si="127"/>
        <v>0</v>
      </c>
      <c r="DK15" s="80"/>
      <c r="DL15" s="63"/>
      <c r="DM15" s="113">
        <f t="shared" si="38"/>
        <v>0</v>
      </c>
      <c r="DN15" s="15" t="e">
        <f t="shared" si="128"/>
        <v>#DIV/0!</v>
      </c>
      <c r="DO15" s="63">
        <f t="shared" si="39"/>
        <v>0</v>
      </c>
      <c r="DP15" s="15">
        <f t="shared" si="129"/>
        <v>0</v>
      </c>
      <c r="DQ15" s="80"/>
      <c r="DR15" s="63"/>
      <c r="DS15" s="113">
        <f t="shared" si="40"/>
        <v>0</v>
      </c>
      <c r="DT15" s="15" t="e">
        <f t="shared" si="130"/>
        <v>#DIV/0!</v>
      </c>
      <c r="DU15" s="63">
        <f t="shared" si="41"/>
        <v>0</v>
      </c>
      <c r="DV15" s="15">
        <f t="shared" si="131"/>
        <v>0</v>
      </c>
      <c r="DW15" s="80"/>
      <c r="DX15" s="63"/>
      <c r="DY15" s="113">
        <f t="shared" si="42"/>
        <v>0</v>
      </c>
      <c r="DZ15" s="15" t="e">
        <f t="shared" si="132"/>
        <v>#DIV/0!</v>
      </c>
      <c r="EA15" s="63">
        <f t="shared" si="43"/>
        <v>0</v>
      </c>
      <c r="EB15" s="15">
        <f t="shared" si="133"/>
        <v>0</v>
      </c>
      <c r="EC15" s="80"/>
      <c r="ED15" s="63"/>
      <c r="EE15" s="113">
        <f t="shared" si="44"/>
        <v>0</v>
      </c>
      <c r="EF15" s="15" t="e">
        <f t="shared" si="134"/>
        <v>#DIV/0!</v>
      </c>
      <c r="EG15" s="63">
        <f t="shared" si="45"/>
        <v>0</v>
      </c>
      <c r="EH15" s="15">
        <f t="shared" si="135"/>
        <v>0</v>
      </c>
      <c r="EI15" s="80"/>
      <c r="EJ15" s="63"/>
      <c r="EK15" s="113">
        <f t="shared" si="46"/>
        <v>0</v>
      </c>
      <c r="EL15" s="15" t="e">
        <f t="shared" si="136"/>
        <v>#DIV/0!</v>
      </c>
      <c r="EM15" s="63">
        <f t="shared" si="47"/>
        <v>0</v>
      </c>
      <c r="EN15" s="15">
        <f t="shared" si="137"/>
        <v>0</v>
      </c>
      <c r="EO15" s="80"/>
      <c r="EP15" s="63"/>
      <c r="EQ15" s="113">
        <f t="shared" si="48"/>
        <v>0</v>
      </c>
      <c r="ER15" s="15" t="e">
        <f t="shared" si="138"/>
        <v>#DIV/0!</v>
      </c>
      <c r="ES15" s="63">
        <f t="shared" si="49"/>
        <v>0</v>
      </c>
      <c r="ET15" s="15">
        <f t="shared" si="139"/>
        <v>0</v>
      </c>
      <c r="EU15" s="80"/>
      <c r="EV15" s="63"/>
      <c r="EW15" s="113">
        <f t="shared" si="50"/>
        <v>0</v>
      </c>
      <c r="EX15" s="15" t="e">
        <f t="shared" si="140"/>
        <v>#DIV/0!</v>
      </c>
      <c r="EY15" s="63">
        <f t="shared" si="51"/>
        <v>0</v>
      </c>
      <c r="EZ15" s="15">
        <f t="shared" si="141"/>
        <v>0</v>
      </c>
      <c r="FA15" s="80"/>
      <c r="FB15" s="63"/>
      <c r="FC15" s="113">
        <f t="shared" si="52"/>
        <v>0</v>
      </c>
      <c r="FD15" s="15" t="e">
        <f t="shared" si="142"/>
        <v>#DIV/0!</v>
      </c>
      <c r="FE15" s="63">
        <f t="shared" si="53"/>
        <v>0</v>
      </c>
      <c r="FF15" s="15">
        <f t="shared" si="143"/>
        <v>0</v>
      </c>
      <c r="FG15" s="80"/>
      <c r="FH15" s="63"/>
      <c r="FI15" s="113">
        <f t="shared" si="54"/>
        <v>0</v>
      </c>
      <c r="FJ15" s="15" t="e">
        <f t="shared" si="144"/>
        <v>#DIV/0!</v>
      </c>
      <c r="FK15" s="63">
        <f t="shared" si="55"/>
        <v>0</v>
      </c>
      <c r="FL15" s="15">
        <f t="shared" si="145"/>
        <v>0</v>
      </c>
      <c r="FM15" s="80"/>
      <c r="FN15" s="63"/>
      <c r="FO15" s="113">
        <f t="shared" si="56"/>
        <v>0</v>
      </c>
      <c r="FP15" s="15" t="e">
        <f t="shared" si="146"/>
        <v>#DIV/0!</v>
      </c>
      <c r="FQ15" s="63">
        <f t="shared" si="57"/>
        <v>0</v>
      </c>
      <c r="FR15" s="15">
        <f t="shared" si="147"/>
        <v>0</v>
      </c>
      <c r="FS15" s="80"/>
      <c r="FT15" s="63"/>
      <c r="FU15" s="113">
        <f t="shared" si="58"/>
        <v>0</v>
      </c>
      <c r="FV15" s="15" t="e">
        <f t="shared" si="148"/>
        <v>#DIV/0!</v>
      </c>
      <c r="FW15" s="63">
        <f t="shared" si="59"/>
        <v>0</v>
      </c>
      <c r="FX15" s="15">
        <f t="shared" si="149"/>
        <v>0</v>
      </c>
      <c r="FY15" s="80"/>
      <c r="FZ15" s="63"/>
      <c r="GA15" s="113">
        <f t="shared" si="60"/>
        <v>0</v>
      </c>
      <c r="GB15" s="15" t="e">
        <f t="shared" si="150"/>
        <v>#DIV/0!</v>
      </c>
      <c r="GC15" s="63">
        <f t="shared" si="61"/>
        <v>0</v>
      </c>
      <c r="GD15" s="15">
        <f t="shared" si="151"/>
        <v>0</v>
      </c>
      <c r="GE15" s="80"/>
      <c r="GF15" s="63"/>
      <c r="GG15" s="113">
        <f t="shared" si="62"/>
        <v>0</v>
      </c>
      <c r="GH15" s="15" t="e">
        <f t="shared" si="152"/>
        <v>#DIV/0!</v>
      </c>
      <c r="GI15" s="63">
        <f t="shared" si="63"/>
        <v>0</v>
      </c>
      <c r="GJ15" s="15">
        <f t="shared" si="153"/>
        <v>0</v>
      </c>
      <c r="GK15" s="80"/>
      <c r="GL15" s="63"/>
      <c r="GM15" s="113">
        <f t="shared" si="64"/>
        <v>0</v>
      </c>
      <c r="GN15" s="15" t="e">
        <f t="shared" si="154"/>
        <v>#DIV/0!</v>
      </c>
      <c r="GO15" s="63">
        <f t="shared" si="65"/>
        <v>0</v>
      </c>
      <c r="GP15" s="15">
        <f t="shared" si="155"/>
        <v>0</v>
      </c>
      <c r="GQ15" s="80"/>
      <c r="GR15" s="63"/>
      <c r="GS15" s="113">
        <f t="shared" si="66"/>
        <v>0</v>
      </c>
      <c r="GT15" s="15" t="e">
        <f t="shared" si="156"/>
        <v>#DIV/0!</v>
      </c>
      <c r="GU15" s="63">
        <f t="shared" si="67"/>
        <v>0</v>
      </c>
      <c r="GV15" s="15">
        <f t="shared" si="157"/>
        <v>0</v>
      </c>
      <c r="GW15" s="80"/>
      <c r="GX15" s="63"/>
      <c r="GY15" s="113">
        <f t="shared" si="68"/>
        <v>0</v>
      </c>
      <c r="GZ15" s="15" t="e">
        <f t="shared" si="158"/>
        <v>#DIV/0!</v>
      </c>
      <c r="HA15" s="63">
        <f t="shared" si="69"/>
        <v>0</v>
      </c>
      <c r="HB15" s="15">
        <f t="shared" si="159"/>
        <v>0</v>
      </c>
      <c r="HC15" s="80"/>
      <c r="HD15" s="63"/>
      <c r="HE15" s="113">
        <f t="shared" si="70"/>
        <v>0</v>
      </c>
      <c r="HF15" s="15" t="e">
        <f t="shared" si="160"/>
        <v>#DIV/0!</v>
      </c>
      <c r="HG15" s="63">
        <f t="shared" si="71"/>
        <v>0</v>
      </c>
      <c r="HH15" s="15">
        <f t="shared" si="161"/>
        <v>0</v>
      </c>
      <c r="HI15" s="80"/>
      <c r="HJ15" s="63"/>
      <c r="HK15" s="113">
        <f t="shared" si="72"/>
        <v>0</v>
      </c>
      <c r="HL15" s="15" t="e">
        <f t="shared" si="162"/>
        <v>#DIV/0!</v>
      </c>
      <c r="HM15" s="63">
        <f t="shared" si="73"/>
        <v>0</v>
      </c>
      <c r="HN15" s="15">
        <f t="shared" si="163"/>
        <v>0</v>
      </c>
      <c r="HO15" s="80"/>
      <c r="HP15" s="63"/>
      <c r="HQ15" s="113">
        <f t="shared" si="74"/>
        <v>0</v>
      </c>
      <c r="HR15" s="15" t="e">
        <f t="shared" si="164"/>
        <v>#DIV/0!</v>
      </c>
      <c r="HS15" s="63">
        <f t="shared" si="75"/>
        <v>0</v>
      </c>
      <c r="HT15" s="15">
        <f t="shared" si="165"/>
        <v>0</v>
      </c>
      <c r="HU15" s="80"/>
      <c r="HV15" s="63"/>
      <c r="HW15" s="113">
        <f t="shared" si="76"/>
        <v>0</v>
      </c>
      <c r="HX15" s="15" t="e">
        <f t="shared" si="166"/>
        <v>#DIV/0!</v>
      </c>
      <c r="HY15" s="63">
        <f t="shared" si="77"/>
        <v>0</v>
      </c>
      <c r="HZ15" s="15">
        <f t="shared" si="167"/>
        <v>0</v>
      </c>
      <c r="IA15" s="80"/>
      <c r="IB15" s="63"/>
      <c r="IC15" s="113">
        <f t="shared" si="78"/>
        <v>0</v>
      </c>
      <c r="ID15" s="15" t="e">
        <f t="shared" si="168"/>
        <v>#DIV/0!</v>
      </c>
      <c r="IE15" s="63">
        <f t="shared" si="79"/>
        <v>0</v>
      </c>
      <c r="IF15" s="15">
        <f t="shared" si="169"/>
        <v>0</v>
      </c>
      <c r="IG15" s="80"/>
      <c r="IH15" s="63"/>
      <c r="II15" s="113">
        <f t="shared" si="80"/>
        <v>0</v>
      </c>
      <c r="IJ15" s="15" t="e">
        <f t="shared" si="170"/>
        <v>#DIV/0!</v>
      </c>
      <c r="IK15" s="63">
        <f t="shared" si="81"/>
        <v>0</v>
      </c>
      <c r="IL15" s="15">
        <f t="shared" si="171"/>
        <v>0</v>
      </c>
      <c r="IM15" s="80"/>
      <c r="IN15" s="63"/>
      <c r="IO15" s="113">
        <f t="shared" si="82"/>
        <v>0</v>
      </c>
      <c r="IP15" s="15" t="e">
        <f t="shared" si="172"/>
        <v>#DIV/0!</v>
      </c>
      <c r="IQ15" s="63">
        <f t="shared" si="83"/>
        <v>0</v>
      </c>
      <c r="IR15" s="15">
        <f t="shared" si="173"/>
        <v>0</v>
      </c>
      <c r="IS15" s="80"/>
      <c r="IT15" s="63"/>
      <c r="IU15" s="113">
        <f t="shared" si="84"/>
        <v>0</v>
      </c>
      <c r="IV15" s="15" t="e">
        <f t="shared" si="174"/>
        <v>#DIV/0!</v>
      </c>
      <c r="IW15" s="63">
        <f t="shared" si="85"/>
        <v>0</v>
      </c>
      <c r="IX15" s="15">
        <f t="shared" si="175"/>
        <v>0</v>
      </c>
      <c r="IY15" s="80"/>
      <c r="IZ15" s="63"/>
      <c r="JA15" s="113">
        <f t="shared" si="86"/>
        <v>0</v>
      </c>
      <c r="JB15" s="15" t="e">
        <f t="shared" si="176"/>
        <v>#DIV/0!</v>
      </c>
      <c r="JC15" s="63">
        <f t="shared" si="87"/>
        <v>0</v>
      </c>
      <c r="JD15" s="15">
        <f t="shared" si="177"/>
        <v>0</v>
      </c>
      <c r="JE15" s="80"/>
      <c r="JF15" s="63"/>
      <c r="JG15" s="113">
        <f t="shared" si="88"/>
        <v>0</v>
      </c>
      <c r="JH15" s="15" t="e">
        <f t="shared" si="178"/>
        <v>#DIV/0!</v>
      </c>
      <c r="JI15" s="63">
        <f t="shared" si="89"/>
        <v>0</v>
      </c>
      <c r="JJ15" s="15">
        <f t="shared" si="179"/>
        <v>0</v>
      </c>
      <c r="JK15" s="80"/>
      <c r="JL15" s="63"/>
      <c r="JM15" s="113">
        <f t="shared" si="90"/>
        <v>0</v>
      </c>
      <c r="JN15" s="15" t="e">
        <f t="shared" si="180"/>
        <v>#DIV/0!</v>
      </c>
      <c r="JO15" s="63">
        <f t="shared" si="91"/>
        <v>0</v>
      </c>
      <c r="JP15" s="15">
        <f t="shared" si="181"/>
        <v>0</v>
      </c>
    </row>
    <row r="16" spans="2:455" x14ac:dyDescent="0.25">
      <c r="B16" s="113" t="s">
        <v>113</v>
      </c>
      <c r="C16" s="63" t="e">
        <f>(4.61-0.2*$O$2)^2/(4.61+0.8*$O$2)</f>
        <v>#DIV/0!</v>
      </c>
      <c r="D16" s="63">
        <f>(4.61-0.2*$O$3)^2/(4.61+0.8*$O$3)</f>
        <v>2.732763262037432</v>
      </c>
      <c r="E16" s="63" t="e">
        <f t="shared" si="1"/>
        <v>#DIV/0!</v>
      </c>
      <c r="F16" s="15">
        <f t="shared" si="2"/>
        <v>0</v>
      </c>
      <c r="G16" s="80"/>
      <c r="H16" s="63"/>
      <c r="I16" s="113">
        <f t="shared" si="3"/>
        <v>0</v>
      </c>
      <c r="J16" s="15" t="e">
        <f t="shared" si="92"/>
        <v>#DIV/0!</v>
      </c>
      <c r="K16" s="63">
        <f t="shared" si="0"/>
        <v>0</v>
      </c>
      <c r="L16" s="15">
        <f t="shared" si="93"/>
        <v>0</v>
      </c>
      <c r="M16" s="80"/>
      <c r="N16" s="63"/>
      <c r="O16" s="113">
        <f t="shared" si="4"/>
        <v>0</v>
      </c>
      <c r="P16" s="15" t="e">
        <f t="shared" si="94"/>
        <v>#DIV/0!</v>
      </c>
      <c r="Q16" s="63">
        <f t="shared" si="5"/>
        <v>0</v>
      </c>
      <c r="R16" s="15">
        <f t="shared" si="95"/>
        <v>0</v>
      </c>
      <c r="S16" s="80"/>
      <c r="T16" s="63"/>
      <c r="U16" s="113">
        <f t="shared" si="6"/>
        <v>0</v>
      </c>
      <c r="V16" s="15" t="e">
        <f t="shared" si="96"/>
        <v>#DIV/0!</v>
      </c>
      <c r="W16" s="63">
        <f t="shared" si="7"/>
        <v>0</v>
      </c>
      <c r="X16" s="15">
        <f t="shared" si="97"/>
        <v>0</v>
      </c>
      <c r="Y16" s="80"/>
      <c r="Z16" s="63"/>
      <c r="AA16" s="113">
        <f t="shared" si="8"/>
        <v>0</v>
      </c>
      <c r="AB16" s="15" t="e">
        <f t="shared" si="98"/>
        <v>#DIV/0!</v>
      </c>
      <c r="AC16" s="63">
        <f t="shared" si="9"/>
        <v>0</v>
      </c>
      <c r="AD16" s="15">
        <f t="shared" si="99"/>
        <v>0</v>
      </c>
      <c r="AE16" s="80"/>
      <c r="AF16" s="63"/>
      <c r="AG16" s="113">
        <f t="shared" si="10"/>
        <v>0</v>
      </c>
      <c r="AH16" s="15" t="e">
        <f t="shared" si="100"/>
        <v>#DIV/0!</v>
      </c>
      <c r="AI16" s="63">
        <f t="shared" si="11"/>
        <v>0</v>
      </c>
      <c r="AJ16" s="15">
        <f t="shared" si="101"/>
        <v>0</v>
      </c>
      <c r="AK16" s="80"/>
      <c r="AL16" s="63"/>
      <c r="AM16" s="113">
        <f t="shared" si="12"/>
        <v>0</v>
      </c>
      <c r="AN16" s="15" t="e">
        <f t="shared" si="102"/>
        <v>#DIV/0!</v>
      </c>
      <c r="AO16" s="63">
        <f t="shared" si="13"/>
        <v>0</v>
      </c>
      <c r="AP16" s="15">
        <f t="shared" si="103"/>
        <v>0</v>
      </c>
      <c r="AQ16" s="80"/>
      <c r="AR16" s="63"/>
      <c r="AS16" s="113">
        <f t="shared" si="14"/>
        <v>0</v>
      </c>
      <c r="AT16" s="15" t="e">
        <f t="shared" si="104"/>
        <v>#DIV/0!</v>
      </c>
      <c r="AU16" s="63">
        <f t="shared" si="15"/>
        <v>0</v>
      </c>
      <c r="AV16" s="15">
        <f t="shared" si="105"/>
        <v>0</v>
      </c>
      <c r="AW16" s="80"/>
      <c r="AX16" s="63"/>
      <c r="AY16" s="113">
        <f t="shared" si="16"/>
        <v>0</v>
      </c>
      <c r="AZ16" s="15" t="e">
        <f t="shared" si="106"/>
        <v>#DIV/0!</v>
      </c>
      <c r="BA16" s="63">
        <f t="shared" si="17"/>
        <v>0</v>
      </c>
      <c r="BB16" s="15">
        <f t="shared" si="107"/>
        <v>0</v>
      </c>
      <c r="BC16" s="80"/>
      <c r="BD16" s="63"/>
      <c r="BE16" s="113">
        <f t="shared" si="18"/>
        <v>0</v>
      </c>
      <c r="BF16" s="15" t="e">
        <f t="shared" si="108"/>
        <v>#DIV/0!</v>
      </c>
      <c r="BG16" s="63">
        <f t="shared" si="19"/>
        <v>0</v>
      </c>
      <c r="BH16" s="15">
        <f t="shared" si="109"/>
        <v>0</v>
      </c>
      <c r="BI16" s="80"/>
      <c r="BJ16" s="63"/>
      <c r="BK16" s="113">
        <f t="shared" si="20"/>
        <v>0</v>
      </c>
      <c r="BL16" s="15" t="e">
        <f t="shared" si="110"/>
        <v>#DIV/0!</v>
      </c>
      <c r="BM16" s="63">
        <f t="shared" si="21"/>
        <v>0</v>
      </c>
      <c r="BN16" s="15">
        <f t="shared" si="111"/>
        <v>0</v>
      </c>
      <c r="BO16" s="80"/>
      <c r="BP16" s="63"/>
      <c r="BQ16" s="113">
        <f t="shared" si="22"/>
        <v>0</v>
      </c>
      <c r="BR16" s="15" t="e">
        <f t="shared" si="112"/>
        <v>#DIV/0!</v>
      </c>
      <c r="BS16" s="63">
        <f t="shared" si="23"/>
        <v>0</v>
      </c>
      <c r="BT16" s="63">
        <f t="shared" si="113"/>
        <v>0</v>
      </c>
      <c r="BU16" s="26"/>
      <c r="BV16" s="195"/>
      <c r="BW16" s="63">
        <f t="shared" si="24"/>
        <v>0</v>
      </c>
      <c r="BX16" s="15" t="e">
        <f t="shared" si="114"/>
        <v>#DIV/0!</v>
      </c>
      <c r="BY16" s="63">
        <f t="shared" si="25"/>
        <v>0</v>
      </c>
      <c r="BZ16" s="15">
        <f t="shared" si="115"/>
        <v>0</v>
      </c>
      <c r="CA16" s="80"/>
      <c r="CB16" s="63"/>
      <c r="CC16" s="113">
        <f t="shared" si="26"/>
        <v>0</v>
      </c>
      <c r="CD16" s="15" t="e">
        <f t="shared" si="116"/>
        <v>#DIV/0!</v>
      </c>
      <c r="CE16" s="63">
        <f t="shared" si="27"/>
        <v>0</v>
      </c>
      <c r="CF16" s="15">
        <f t="shared" si="117"/>
        <v>0</v>
      </c>
      <c r="CG16" s="80"/>
      <c r="CH16" s="63"/>
      <c r="CI16" s="113">
        <f t="shared" si="28"/>
        <v>0</v>
      </c>
      <c r="CJ16" s="15" t="e">
        <f t="shared" si="118"/>
        <v>#DIV/0!</v>
      </c>
      <c r="CK16" s="63">
        <f t="shared" si="29"/>
        <v>0</v>
      </c>
      <c r="CL16" s="15">
        <f t="shared" si="119"/>
        <v>0</v>
      </c>
      <c r="CM16" s="80"/>
      <c r="CN16" s="15"/>
      <c r="CO16" s="113">
        <f t="shared" si="30"/>
        <v>0</v>
      </c>
      <c r="CP16" s="15" t="e">
        <f t="shared" si="120"/>
        <v>#DIV/0!</v>
      </c>
      <c r="CQ16" s="63">
        <f t="shared" si="31"/>
        <v>0</v>
      </c>
      <c r="CR16" s="15">
        <f t="shared" si="121"/>
        <v>0</v>
      </c>
      <c r="CS16" s="80"/>
      <c r="CT16" s="15"/>
      <c r="CU16" s="113">
        <f t="shared" si="32"/>
        <v>0</v>
      </c>
      <c r="CV16" s="15" t="e">
        <f t="shared" si="122"/>
        <v>#DIV/0!</v>
      </c>
      <c r="CW16" s="63">
        <f t="shared" si="33"/>
        <v>0</v>
      </c>
      <c r="CX16" s="15">
        <f t="shared" si="123"/>
        <v>0</v>
      </c>
      <c r="CY16" s="80"/>
      <c r="CZ16" s="63"/>
      <c r="DA16" s="113">
        <f t="shared" si="34"/>
        <v>0</v>
      </c>
      <c r="DB16" s="15" t="e">
        <f t="shared" si="124"/>
        <v>#DIV/0!</v>
      </c>
      <c r="DC16" s="63">
        <f t="shared" si="35"/>
        <v>0</v>
      </c>
      <c r="DD16" s="15">
        <f t="shared" si="125"/>
        <v>0</v>
      </c>
      <c r="DE16" s="80"/>
      <c r="DF16" s="63"/>
      <c r="DG16" s="113">
        <f t="shared" si="36"/>
        <v>0</v>
      </c>
      <c r="DH16" s="15" t="e">
        <f t="shared" si="126"/>
        <v>#DIV/0!</v>
      </c>
      <c r="DI16" s="63">
        <f t="shared" si="37"/>
        <v>0</v>
      </c>
      <c r="DJ16" s="15">
        <f t="shared" si="127"/>
        <v>0</v>
      </c>
      <c r="DK16" s="80"/>
      <c r="DL16" s="63"/>
      <c r="DM16" s="113">
        <f t="shared" si="38"/>
        <v>0</v>
      </c>
      <c r="DN16" s="15" t="e">
        <f t="shared" si="128"/>
        <v>#DIV/0!</v>
      </c>
      <c r="DO16" s="63">
        <f t="shared" si="39"/>
        <v>0</v>
      </c>
      <c r="DP16" s="15">
        <f t="shared" si="129"/>
        <v>0</v>
      </c>
      <c r="DQ16" s="80"/>
      <c r="DR16" s="63"/>
      <c r="DS16" s="113">
        <f t="shared" si="40"/>
        <v>0</v>
      </c>
      <c r="DT16" s="15" t="e">
        <f t="shared" si="130"/>
        <v>#DIV/0!</v>
      </c>
      <c r="DU16" s="63">
        <f t="shared" si="41"/>
        <v>0</v>
      </c>
      <c r="DV16" s="15">
        <f t="shared" si="131"/>
        <v>0</v>
      </c>
      <c r="DW16" s="80"/>
      <c r="DX16" s="63"/>
      <c r="DY16" s="113">
        <f t="shared" si="42"/>
        <v>0</v>
      </c>
      <c r="DZ16" s="15" t="e">
        <f t="shared" si="132"/>
        <v>#DIV/0!</v>
      </c>
      <c r="EA16" s="63">
        <f t="shared" si="43"/>
        <v>0</v>
      </c>
      <c r="EB16" s="15">
        <f t="shared" si="133"/>
        <v>0</v>
      </c>
      <c r="EC16" s="80"/>
      <c r="ED16" s="63"/>
      <c r="EE16" s="113">
        <f t="shared" si="44"/>
        <v>0</v>
      </c>
      <c r="EF16" s="15" t="e">
        <f t="shared" si="134"/>
        <v>#DIV/0!</v>
      </c>
      <c r="EG16" s="63">
        <f t="shared" si="45"/>
        <v>0</v>
      </c>
      <c r="EH16" s="15">
        <f t="shared" si="135"/>
        <v>0</v>
      </c>
      <c r="EI16" s="80"/>
      <c r="EJ16" s="63"/>
      <c r="EK16" s="113">
        <f t="shared" si="46"/>
        <v>0</v>
      </c>
      <c r="EL16" s="15" t="e">
        <f t="shared" si="136"/>
        <v>#DIV/0!</v>
      </c>
      <c r="EM16" s="63">
        <f t="shared" si="47"/>
        <v>0</v>
      </c>
      <c r="EN16" s="15">
        <f t="shared" si="137"/>
        <v>0</v>
      </c>
      <c r="EO16" s="80"/>
      <c r="EP16" s="63"/>
      <c r="EQ16" s="113">
        <f t="shared" si="48"/>
        <v>0</v>
      </c>
      <c r="ER16" s="15" t="e">
        <f t="shared" si="138"/>
        <v>#DIV/0!</v>
      </c>
      <c r="ES16" s="63">
        <f t="shared" si="49"/>
        <v>0</v>
      </c>
      <c r="ET16" s="15">
        <f t="shared" si="139"/>
        <v>0</v>
      </c>
      <c r="EU16" s="80"/>
      <c r="EV16" s="63"/>
      <c r="EW16" s="113">
        <f t="shared" si="50"/>
        <v>0</v>
      </c>
      <c r="EX16" s="15" t="e">
        <f t="shared" si="140"/>
        <v>#DIV/0!</v>
      </c>
      <c r="EY16" s="63">
        <f t="shared" si="51"/>
        <v>0</v>
      </c>
      <c r="EZ16" s="15">
        <f t="shared" si="141"/>
        <v>0</v>
      </c>
      <c r="FA16" s="80"/>
      <c r="FB16" s="63"/>
      <c r="FC16" s="113">
        <f t="shared" si="52"/>
        <v>0</v>
      </c>
      <c r="FD16" s="15" t="e">
        <f t="shared" si="142"/>
        <v>#DIV/0!</v>
      </c>
      <c r="FE16" s="63">
        <f t="shared" si="53"/>
        <v>0</v>
      </c>
      <c r="FF16" s="15">
        <f t="shared" si="143"/>
        <v>0</v>
      </c>
      <c r="FG16" s="80"/>
      <c r="FH16" s="63"/>
      <c r="FI16" s="113">
        <f t="shared" si="54"/>
        <v>0</v>
      </c>
      <c r="FJ16" s="15" t="e">
        <f t="shared" si="144"/>
        <v>#DIV/0!</v>
      </c>
      <c r="FK16" s="63">
        <f t="shared" si="55"/>
        <v>0</v>
      </c>
      <c r="FL16" s="15">
        <f t="shared" si="145"/>
        <v>0</v>
      </c>
      <c r="FM16" s="80"/>
      <c r="FN16" s="63"/>
      <c r="FO16" s="113">
        <f t="shared" si="56"/>
        <v>0</v>
      </c>
      <c r="FP16" s="15" t="e">
        <f t="shared" si="146"/>
        <v>#DIV/0!</v>
      </c>
      <c r="FQ16" s="63">
        <f t="shared" si="57"/>
        <v>0</v>
      </c>
      <c r="FR16" s="15">
        <f t="shared" si="147"/>
        <v>0</v>
      </c>
      <c r="FS16" s="80"/>
      <c r="FT16" s="63"/>
      <c r="FU16" s="113">
        <f t="shared" si="58"/>
        <v>0</v>
      </c>
      <c r="FV16" s="15" t="e">
        <f t="shared" si="148"/>
        <v>#DIV/0!</v>
      </c>
      <c r="FW16" s="63">
        <f t="shared" si="59"/>
        <v>0</v>
      </c>
      <c r="FX16" s="15">
        <f t="shared" si="149"/>
        <v>0</v>
      </c>
      <c r="FY16" s="80"/>
      <c r="FZ16" s="63"/>
      <c r="GA16" s="113">
        <f t="shared" si="60"/>
        <v>0</v>
      </c>
      <c r="GB16" s="15" t="e">
        <f t="shared" si="150"/>
        <v>#DIV/0!</v>
      </c>
      <c r="GC16" s="63">
        <f t="shared" si="61"/>
        <v>0</v>
      </c>
      <c r="GD16" s="15">
        <f t="shared" si="151"/>
        <v>0</v>
      </c>
      <c r="GE16" s="80"/>
      <c r="GF16" s="63"/>
      <c r="GG16" s="113">
        <f t="shared" si="62"/>
        <v>0</v>
      </c>
      <c r="GH16" s="15" t="e">
        <f t="shared" si="152"/>
        <v>#DIV/0!</v>
      </c>
      <c r="GI16" s="63">
        <f t="shared" si="63"/>
        <v>0</v>
      </c>
      <c r="GJ16" s="15">
        <f t="shared" si="153"/>
        <v>0</v>
      </c>
      <c r="GK16" s="80"/>
      <c r="GL16" s="63"/>
      <c r="GM16" s="113">
        <f t="shared" si="64"/>
        <v>0</v>
      </c>
      <c r="GN16" s="15" t="e">
        <f t="shared" si="154"/>
        <v>#DIV/0!</v>
      </c>
      <c r="GO16" s="63">
        <f t="shared" si="65"/>
        <v>0</v>
      </c>
      <c r="GP16" s="15">
        <f t="shared" si="155"/>
        <v>0</v>
      </c>
      <c r="GQ16" s="80"/>
      <c r="GR16" s="63"/>
      <c r="GS16" s="113">
        <f t="shared" si="66"/>
        <v>0</v>
      </c>
      <c r="GT16" s="15" t="e">
        <f t="shared" si="156"/>
        <v>#DIV/0!</v>
      </c>
      <c r="GU16" s="63">
        <f t="shared" si="67"/>
        <v>0</v>
      </c>
      <c r="GV16" s="15">
        <f t="shared" si="157"/>
        <v>0</v>
      </c>
      <c r="GW16" s="80"/>
      <c r="GX16" s="63"/>
      <c r="GY16" s="113">
        <f t="shared" si="68"/>
        <v>0</v>
      </c>
      <c r="GZ16" s="15" t="e">
        <f t="shared" si="158"/>
        <v>#DIV/0!</v>
      </c>
      <c r="HA16" s="63">
        <f t="shared" si="69"/>
        <v>0</v>
      </c>
      <c r="HB16" s="15">
        <f t="shared" si="159"/>
        <v>0</v>
      </c>
      <c r="HC16" s="80"/>
      <c r="HD16" s="63"/>
      <c r="HE16" s="113">
        <f t="shared" si="70"/>
        <v>0</v>
      </c>
      <c r="HF16" s="15" t="e">
        <f t="shared" si="160"/>
        <v>#DIV/0!</v>
      </c>
      <c r="HG16" s="63">
        <f t="shared" si="71"/>
        <v>0</v>
      </c>
      <c r="HH16" s="15">
        <f t="shared" si="161"/>
        <v>0</v>
      </c>
      <c r="HI16" s="80"/>
      <c r="HJ16" s="63"/>
      <c r="HK16" s="113">
        <f t="shared" si="72"/>
        <v>0</v>
      </c>
      <c r="HL16" s="15" t="e">
        <f t="shared" si="162"/>
        <v>#DIV/0!</v>
      </c>
      <c r="HM16" s="63">
        <f t="shared" si="73"/>
        <v>0</v>
      </c>
      <c r="HN16" s="15">
        <f t="shared" si="163"/>
        <v>0</v>
      </c>
      <c r="HO16" s="80"/>
      <c r="HP16" s="63"/>
      <c r="HQ16" s="113">
        <f t="shared" si="74"/>
        <v>0</v>
      </c>
      <c r="HR16" s="15" t="e">
        <f t="shared" si="164"/>
        <v>#DIV/0!</v>
      </c>
      <c r="HS16" s="63">
        <f t="shared" si="75"/>
        <v>0</v>
      </c>
      <c r="HT16" s="15">
        <f t="shared" si="165"/>
        <v>0</v>
      </c>
      <c r="HU16" s="80"/>
      <c r="HV16" s="63"/>
      <c r="HW16" s="113">
        <f t="shared" si="76"/>
        <v>0</v>
      </c>
      <c r="HX16" s="15" t="e">
        <f t="shared" si="166"/>
        <v>#DIV/0!</v>
      </c>
      <c r="HY16" s="63">
        <f t="shared" si="77"/>
        <v>0</v>
      </c>
      <c r="HZ16" s="15">
        <f t="shared" si="167"/>
        <v>0</v>
      </c>
      <c r="IA16" s="80"/>
      <c r="IB16" s="63"/>
      <c r="IC16" s="113">
        <f t="shared" si="78"/>
        <v>0</v>
      </c>
      <c r="ID16" s="15" t="e">
        <f t="shared" si="168"/>
        <v>#DIV/0!</v>
      </c>
      <c r="IE16" s="63">
        <f t="shared" si="79"/>
        <v>0</v>
      </c>
      <c r="IF16" s="15">
        <f t="shared" si="169"/>
        <v>0</v>
      </c>
      <c r="IG16" s="80"/>
      <c r="IH16" s="63"/>
      <c r="II16" s="113">
        <f t="shared" si="80"/>
        <v>0</v>
      </c>
      <c r="IJ16" s="15" t="e">
        <f t="shared" si="170"/>
        <v>#DIV/0!</v>
      </c>
      <c r="IK16" s="63">
        <f t="shared" si="81"/>
        <v>0</v>
      </c>
      <c r="IL16" s="15">
        <f t="shared" si="171"/>
        <v>0</v>
      </c>
      <c r="IM16" s="80"/>
      <c r="IN16" s="63"/>
      <c r="IO16" s="113">
        <f t="shared" si="82"/>
        <v>0</v>
      </c>
      <c r="IP16" s="15" t="e">
        <f t="shared" si="172"/>
        <v>#DIV/0!</v>
      </c>
      <c r="IQ16" s="63">
        <f t="shared" si="83"/>
        <v>0</v>
      </c>
      <c r="IR16" s="15">
        <f t="shared" si="173"/>
        <v>0</v>
      </c>
      <c r="IS16" s="80"/>
      <c r="IT16" s="63"/>
      <c r="IU16" s="113">
        <f t="shared" si="84"/>
        <v>0</v>
      </c>
      <c r="IV16" s="15" t="e">
        <f t="shared" si="174"/>
        <v>#DIV/0!</v>
      </c>
      <c r="IW16" s="63">
        <f t="shared" si="85"/>
        <v>0</v>
      </c>
      <c r="IX16" s="15">
        <f t="shared" si="175"/>
        <v>0</v>
      </c>
      <c r="IY16" s="80"/>
      <c r="IZ16" s="63"/>
      <c r="JA16" s="113">
        <f t="shared" si="86"/>
        <v>0</v>
      </c>
      <c r="JB16" s="15" t="e">
        <f t="shared" si="176"/>
        <v>#DIV/0!</v>
      </c>
      <c r="JC16" s="63">
        <f t="shared" si="87"/>
        <v>0</v>
      </c>
      <c r="JD16" s="15">
        <f t="shared" si="177"/>
        <v>0</v>
      </c>
      <c r="JE16" s="80"/>
      <c r="JF16" s="63"/>
      <c r="JG16" s="113">
        <f t="shared" si="88"/>
        <v>0</v>
      </c>
      <c r="JH16" s="15" t="e">
        <f t="shared" si="178"/>
        <v>#DIV/0!</v>
      </c>
      <c r="JI16" s="63">
        <f t="shared" si="89"/>
        <v>0</v>
      </c>
      <c r="JJ16" s="15">
        <f t="shared" si="179"/>
        <v>0</v>
      </c>
      <c r="JK16" s="80"/>
      <c r="JL16" s="63"/>
      <c r="JM16" s="113">
        <f t="shared" si="90"/>
        <v>0</v>
      </c>
      <c r="JN16" s="15" t="e">
        <f t="shared" si="180"/>
        <v>#DIV/0!</v>
      </c>
      <c r="JO16" s="63">
        <f t="shared" si="91"/>
        <v>0</v>
      </c>
      <c r="JP16" s="15">
        <f t="shared" si="181"/>
        <v>0</v>
      </c>
    </row>
    <row r="17" spans="1:299" x14ac:dyDescent="0.25">
      <c r="B17" s="113" t="s">
        <v>112</v>
      </c>
      <c r="C17" s="63" t="e">
        <f>(4.41-0.2*$O$2)^2/(4.41+0.8*$O$2)</f>
        <v>#DIV/0!</v>
      </c>
      <c r="D17" s="63">
        <f>(4.41-0.2*$O$3)^2/(4.41+0.8*$O$3)</f>
        <v>2.5573139473295767</v>
      </c>
      <c r="E17" s="63" t="e">
        <f t="shared" si="1"/>
        <v>#DIV/0!</v>
      </c>
      <c r="F17" s="15">
        <f t="shared" si="2"/>
        <v>0</v>
      </c>
      <c r="G17" s="107"/>
      <c r="H17" s="68"/>
      <c r="I17" s="113">
        <f t="shared" si="3"/>
        <v>0</v>
      </c>
      <c r="J17" s="15" t="e">
        <f t="shared" si="92"/>
        <v>#DIV/0!</v>
      </c>
      <c r="K17" s="63">
        <f t="shared" si="0"/>
        <v>0</v>
      </c>
      <c r="L17" s="15">
        <f t="shared" si="93"/>
        <v>0</v>
      </c>
      <c r="M17" s="107"/>
      <c r="N17" s="125"/>
      <c r="O17" s="113">
        <f t="shared" si="4"/>
        <v>0</v>
      </c>
      <c r="P17" s="15" t="e">
        <f t="shared" si="94"/>
        <v>#DIV/0!</v>
      </c>
      <c r="Q17" s="63">
        <f t="shared" si="5"/>
        <v>0</v>
      </c>
      <c r="R17" s="15">
        <f t="shared" si="95"/>
        <v>0</v>
      </c>
      <c r="S17" s="107"/>
      <c r="T17" s="125"/>
      <c r="U17" s="113">
        <f t="shared" si="6"/>
        <v>0</v>
      </c>
      <c r="V17" s="15" t="e">
        <f t="shared" si="96"/>
        <v>#DIV/0!</v>
      </c>
      <c r="W17" s="63">
        <f t="shared" si="7"/>
        <v>0</v>
      </c>
      <c r="X17" s="15">
        <f t="shared" si="97"/>
        <v>0</v>
      </c>
      <c r="Y17" s="107"/>
      <c r="Z17" s="125"/>
      <c r="AA17" s="113">
        <f t="shared" si="8"/>
        <v>0</v>
      </c>
      <c r="AB17" s="15" t="e">
        <f t="shared" si="98"/>
        <v>#DIV/0!</v>
      </c>
      <c r="AC17" s="63">
        <f t="shared" si="9"/>
        <v>0</v>
      </c>
      <c r="AD17" s="15">
        <f t="shared" si="99"/>
        <v>0</v>
      </c>
      <c r="AE17" s="107"/>
      <c r="AF17" s="125"/>
      <c r="AG17" s="113">
        <f t="shared" si="10"/>
        <v>0</v>
      </c>
      <c r="AH17" s="15" t="e">
        <f t="shared" si="100"/>
        <v>#DIV/0!</v>
      </c>
      <c r="AI17" s="63">
        <f t="shared" si="11"/>
        <v>0</v>
      </c>
      <c r="AJ17" s="15">
        <f t="shared" si="101"/>
        <v>0</v>
      </c>
      <c r="AK17" s="107"/>
      <c r="AL17" s="125"/>
      <c r="AM17" s="113">
        <f t="shared" si="12"/>
        <v>0</v>
      </c>
      <c r="AN17" s="15" t="e">
        <f t="shared" si="102"/>
        <v>#DIV/0!</v>
      </c>
      <c r="AO17" s="63">
        <f t="shared" si="13"/>
        <v>0</v>
      </c>
      <c r="AP17" s="15">
        <f t="shared" si="103"/>
        <v>0</v>
      </c>
      <c r="AQ17" s="107"/>
      <c r="AR17" s="125"/>
      <c r="AS17" s="113">
        <f t="shared" si="14"/>
        <v>0</v>
      </c>
      <c r="AT17" s="15" t="e">
        <f t="shared" si="104"/>
        <v>#DIV/0!</v>
      </c>
      <c r="AU17" s="63">
        <f t="shared" si="15"/>
        <v>0</v>
      </c>
      <c r="AV17" s="15">
        <f t="shared" si="105"/>
        <v>0</v>
      </c>
      <c r="AW17" s="107"/>
      <c r="AX17" s="125"/>
      <c r="AY17" s="113">
        <f t="shared" si="16"/>
        <v>0</v>
      </c>
      <c r="AZ17" s="15" t="e">
        <f t="shared" si="106"/>
        <v>#DIV/0!</v>
      </c>
      <c r="BA17" s="63">
        <f t="shared" si="17"/>
        <v>0</v>
      </c>
      <c r="BB17" s="15">
        <f t="shared" si="107"/>
        <v>0</v>
      </c>
      <c r="BC17" s="107"/>
      <c r="BD17" s="125"/>
      <c r="BE17" s="113">
        <f t="shared" si="18"/>
        <v>0</v>
      </c>
      <c r="BF17" s="15" t="e">
        <f t="shared" si="108"/>
        <v>#DIV/0!</v>
      </c>
      <c r="BG17" s="63">
        <f t="shared" si="19"/>
        <v>0</v>
      </c>
      <c r="BH17" s="15">
        <f t="shared" si="109"/>
        <v>0</v>
      </c>
      <c r="BI17" s="107"/>
      <c r="BJ17" s="125"/>
      <c r="BK17" s="113">
        <f t="shared" si="20"/>
        <v>0</v>
      </c>
      <c r="BL17" s="15" t="e">
        <f t="shared" si="110"/>
        <v>#DIV/0!</v>
      </c>
      <c r="BM17" s="63">
        <f t="shared" si="21"/>
        <v>0</v>
      </c>
      <c r="BN17" s="15">
        <f t="shared" si="111"/>
        <v>0</v>
      </c>
      <c r="BO17" s="107"/>
      <c r="BP17" s="125"/>
      <c r="BQ17" s="113">
        <f t="shared" si="22"/>
        <v>0</v>
      </c>
      <c r="BR17" s="15" t="e">
        <f t="shared" si="112"/>
        <v>#DIV/0!</v>
      </c>
      <c r="BS17" s="63">
        <f t="shared" si="23"/>
        <v>0</v>
      </c>
      <c r="BT17" s="63">
        <f t="shared" si="113"/>
        <v>0</v>
      </c>
      <c r="BU17" s="196"/>
      <c r="BV17" s="197"/>
      <c r="BW17" s="63">
        <f t="shared" si="24"/>
        <v>0</v>
      </c>
      <c r="BX17" s="15" t="e">
        <f t="shared" si="114"/>
        <v>#DIV/0!</v>
      </c>
      <c r="BY17" s="63">
        <f t="shared" si="25"/>
        <v>0</v>
      </c>
      <c r="BZ17" s="15">
        <f t="shared" si="115"/>
        <v>0</v>
      </c>
      <c r="CA17" s="107"/>
      <c r="CB17" s="125"/>
      <c r="CC17" s="113">
        <f t="shared" si="26"/>
        <v>0</v>
      </c>
      <c r="CD17" s="15" t="e">
        <f t="shared" si="116"/>
        <v>#DIV/0!</v>
      </c>
      <c r="CE17" s="63">
        <f t="shared" si="27"/>
        <v>0</v>
      </c>
      <c r="CF17" s="15">
        <f t="shared" si="117"/>
        <v>0</v>
      </c>
      <c r="CG17" s="107"/>
      <c r="CH17" s="125"/>
      <c r="CI17" s="113">
        <f t="shared" si="28"/>
        <v>0</v>
      </c>
      <c r="CJ17" s="15" t="e">
        <f t="shared" si="118"/>
        <v>#DIV/0!</v>
      </c>
      <c r="CK17" s="63">
        <f t="shared" si="29"/>
        <v>0</v>
      </c>
      <c r="CL17" s="15">
        <f t="shared" si="119"/>
        <v>0</v>
      </c>
      <c r="CM17" s="107"/>
      <c r="CN17" s="186"/>
      <c r="CO17" s="113">
        <f t="shared" si="30"/>
        <v>0</v>
      </c>
      <c r="CP17" s="15" t="e">
        <f t="shared" si="120"/>
        <v>#DIV/0!</v>
      </c>
      <c r="CQ17" s="63">
        <f t="shared" si="31"/>
        <v>0</v>
      </c>
      <c r="CR17" s="15">
        <f t="shared" si="121"/>
        <v>0</v>
      </c>
      <c r="CS17" s="107"/>
      <c r="CT17" s="186"/>
      <c r="CU17" s="113">
        <f t="shared" si="32"/>
        <v>0</v>
      </c>
      <c r="CV17" s="15" t="e">
        <f t="shared" si="122"/>
        <v>#DIV/0!</v>
      </c>
      <c r="CW17" s="63">
        <f t="shared" si="33"/>
        <v>0</v>
      </c>
      <c r="CX17" s="15">
        <f t="shared" si="123"/>
        <v>0</v>
      </c>
      <c r="CY17" s="107"/>
      <c r="CZ17" s="177"/>
      <c r="DA17" s="113">
        <f t="shared" si="34"/>
        <v>0</v>
      </c>
      <c r="DB17" s="15" t="e">
        <f t="shared" si="124"/>
        <v>#DIV/0!</v>
      </c>
      <c r="DC17" s="63">
        <f t="shared" si="35"/>
        <v>0</v>
      </c>
      <c r="DD17" s="15">
        <f t="shared" si="125"/>
        <v>0</v>
      </c>
      <c r="DE17" s="107"/>
      <c r="DF17" s="177"/>
      <c r="DG17" s="113">
        <f t="shared" si="36"/>
        <v>0</v>
      </c>
      <c r="DH17" s="15" t="e">
        <f t="shared" si="126"/>
        <v>#DIV/0!</v>
      </c>
      <c r="DI17" s="63">
        <f t="shared" si="37"/>
        <v>0</v>
      </c>
      <c r="DJ17" s="15">
        <f t="shared" si="127"/>
        <v>0</v>
      </c>
      <c r="DK17" s="107"/>
      <c r="DL17" s="177"/>
      <c r="DM17" s="113">
        <f t="shared" si="38"/>
        <v>0</v>
      </c>
      <c r="DN17" s="15" t="e">
        <f t="shared" si="128"/>
        <v>#DIV/0!</v>
      </c>
      <c r="DO17" s="63">
        <f t="shared" si="39"/>
        <v>0</v>
      </c>
      <c r="DP17" s="15">
        <f t="shared" si="129"/>
        <v>0</v>
      </c>
      <c r="DQ17" s="107"/>
      <c r="DR17" s="177"/>
      <c r="DS17" s="113">
        <f t="shared" si="40"/>
        <v>0</v>
      </c>
      <c r="DT17" s="15" t="e">
        <f t="shared" si="130"/>
        <v>#DIV/0!</v>
      </c>
      <c r="DU17" s="63">
        <f t="shared" si="41"/>
        <v>0</v>
      </c>
      <c r="DV17" s="15">
        <f t="shared" si="131"/>
        <v>0</v>
      </c>
      <c r="DW17" s="107"/>
      <c r="DX17" s="177"/>
      <c r="DY17" s="113">
        <f t="shared" si="42"/>
        <v>0</v>
      </c>
      <c r="DZ17" s="15" t="e">
        <f t="shared" si="132"/>
        <v>#DIV/0!</v>
      </c>
      <c r="EA17" s="63">
        <f t="shared" si="43"/>
        <v>0</v>
      </c>
      <c r="EB17" s="15">
        <f t="shared" si="133"/>
        <v>0</v>
      </c>
      <c r="EC17" s="107"/>
      <c r="ED17" s="177"/>
      <c r="EE17" s="113">
        <f t="shared" si="44"/>
        <v>0</v>
      </c>
      <c r="EF17" s="15" t="e">
        <f t="shared" si="134"/>
        <v>#DIV/0!</v>
      </c>
      <c r="EG17" s="63">
        <f t="shared" si="45"/>
        <v>0</v>
      </c>
      <c r="EH17" s="15">
        <f t="shared" si="135"/>
        <v>0</v>
      </c>
      <c r="EI17" s="107"/>
      <c r="EJ17" s="177"/>
      <c r="EK17" s="113">
        <f t="shared" si="46"/>
        <v>0</v>
      </c>
      <c r="EL17" s="15" t="e">
        <f t="shared" si="136"/>
        <v>#DIV/0!</v>
      </c>
      <c r="EM17" s="63">
        <f t="shared" si="47"/>
        <v>0</v>
      </c>
      <c r="EN17" s="15">
        <f t="shared" si="137"/>
        <v>0</v>
      </c>
      <c r="EO17" s="107"/>
      <c r="EP17" s="177"/>
      <c r="EQ17" s="113">
        <f t="shared" si="48"/>
        <v>0</v>
      </c>
      <c r="ER17" s="15" t="e">
        <f t="shared" si="138"/>
        <v>#DIV/0!</v>
      </c>
      <c r="ES17" s="63">
        <f t="shared" si="49"/>
        <v>0</v>
      </c>
      <c r="ET17" s="15">
        <f t="shared" si="139"/>
        <v>0</v>
      </c>
      <c r="EU17" s="107"/>
      <c r="EV17" s="177"/>
      <c r="EW17" s="113">
        <f t="shared" si="50"/>
        <v>0</v>
      </c>
      <c r="EX17" s="15" t="e">
        <f t="shared" si="140"/>
        <v>#DIV/0!</v>
      </c>
      <c r="EY17" s="63">
        <f t="shared" si="51"/>
        <v>0</v>
      </c>
      <c r="EZ17" s="15">
        <f t="shared" si="141"/>
        <v>0</v>
      </c>
      <c r="FA17" s="107"/>
      <c r="FB17" s="177"/>
      <c r="FC17" s="113">
        <f t="shared" si="52"/>
        <v>0</v>
      </c>
      <c r="FD17" s="15" t="e">
        <f t="shared" si="142"/>
        <v>#DIV/0!</v>
      </c>
      <c r="FE17" s="63">
        <f t="shared" si="53"/>
        <v>0</v>
      </c>
      <c r="FF17" s="15">
        <f t="shared" si="143"/>
        <v>0</v>
      </c>
      <c r="FG17" s="107"/>
      <c r="FH17" s="177"/>
      <c r="FI17" s="113">
        <f t="shared" si="54"/>
        <v>0</v>
      </c>
      <c r="FJ17" s="15" t="e">
        <f t="shared" si="144"/>
        <v>#DIV/0!</v>
      </c>
      <c r="FK17" s="63">
        <f t="shared" si="55"/>
        <v>0</v>
      </c>
      <c r="FL17" s="15">
        <f t="shared" si="145"/>
        <v>0</v>
      </c>
      <c r="FM17" s="107"/>
      <c r="FN17" s="177"/>
      <c r="FO17" s="113">
        <f t="shared" si="56"/>
        <v>0</v>
      </c>
      <c r="FP17" s="15" t="e">
        <f t="shared" si="146"/>
        <v>#DIV/0!</v>
      </c>
      <c r="FQ17" s="63">
        <f t="shared" si="57"/>
        <v>0</v>
      </c>
      <c r="FR17" s="15">
        <f t="shared" si="147"/>
        <v>0</v>
      </c>
      <c r="FS17" s="107"/>
      <c r="FT17" s="177"/>
      <c r="FU17" s="113">
        <f t="shared" si="58"/>
        <v>0</v>
      </c>
      <c r="FV17" s="15" t="e">
        <f t="shared" si="148"/>
        <v>#DIV/0!</v>
      </c>
      <c r="FW17" s="63">
        <f t="shared" si="59"/>
        <v>0</v>
      </c>
      <c r="FX17" s="15">
        <f t="shared" si="149"/>
        <v>0</v>
      </c>
      <c r="FY17" s="107"/>
      <c r="FZ17" s="177"/>
      <c r="GA17" s="113">
        <f t="shared" si="60"/>
        <v>0</v>
      </c>
      <c r="GB17" s="15" t="e">
        <f t="shared" si="150"/>
        <v>#DIV/0!</v>
      </c>
      <c r="GC17" s="63">
        <f t="shared" si="61"/>
        <v>0</v>
      </c>
      <c r="GD17" s="15">
        <f t="shared" si="151"/>
        <v>0</v>
      </c>
      <c r="GE17" s="107"/>
      <c r="GF17" s="177"/>
      <c r="GG17" s="113">
        <f t="shared" si="62"/>
        <v>0</v>
      </c>
      <c r="GH17" s="15" t="e">
        <f t="shared" si="152"/>
        <v>#DIV/0!</v>
      </c>
      <c r="GI17" s="63">
        <f t="shared" si="63"/>
        <v>0</v>
      </c>
      <c r="GJ17" s="15">
        <f t="shared" si="153"/>
        <v>0</v>
      </c>
      <c r="GK17" s="107"/>
      <c r="GL17" s="177"/>
      <c r="GM17" s="113">
        <f t="shared" si="64"/>
        <v>0</v>
      </c>
      <c r="GN17" s="15" t="e">
        <f t="shared" si="154"/>
        <v>#DIV/0!</v>
      </c>
      <c r="GO17" s="63">
        <f t="shared" si="65"/>
        <v>0</v>
      </c>
      <c r="GP17" s="15">
        <f t="shared" si="155"/>
        <v>0</v>
      </c>
      <c r="GQ17" s="107"/>
      <c r="GR17" s="177"/>
      <c r="GS17" s="113">
        <f t="shared" si="66"/>
        <v>0</v>
      </c>
      <c r="GT17" s="15" t="e">
        <f t="shared" si="156"/>
        <v>#DIV/0!</v>
      </c>
      <c r="GU17" s="63">
        <f t="shared" si="67"/>
        <v>0</v>
      </c>
      <c r="GV17" s="15">
        <f t="shared" si="157"/>
        <v>0</v>
      </c>
      <c r="GW17" s="107"/>
      <c r="GX17" s="177"/>
      <c r="GY17" s="113">
        <f t="shared" si="68"/>
        <v>0</v>
      </c>
      <c r="GZ17" s="15" t="e">
        <f t="shared" si="158"/>
        <v>#DIV/0!</v>
      </c>
      <c r="HA17" s="63">
        <f t="shared" si="69"/>
        <v>0</v>
      </c>
      <c r="HB17" s="15">
        <f t="shared" si="159"/>
        <v>0</v>
      </c>
      <c r="HC17" s="107"/>
      <c r="HD17" s="177"/>
      <c r="HE17" s="113">
        <f t="shared" si="70"/>
        <v>0</v>
      </c>
      <c r="HF17" s="15" t="e">
        <f t="shared" si="160"/>
        <v>#DIV/0!</v>
      </c>
      <c r="HG17" s="63">
        <f t="shared" si="71"/>
        <v>0</v>
      </c>
      <c r="HH17" s="15">
        <f t="shared" si="161"/>
        <v>0</v>
      </c>
      <c r="HI17" s="107"/>
      <c r="HJ17" s="177"/>
      <c r="HK17" s="113">
        <f t="shared" si="72"/>
        <v>0</v>
      </c>
      <c r="HL17" s="15" t="e">
        <f t="shared" si="162"/>
        <v>#DIV/0!</v>
      </c>
      <c r="HM17" s="63">
        <f t="shared" si="73"/>
        <v>0</v>
      </c>
      <c r="HN17" s="15">
        <f t="shared" si="163"/>
        <v>0</v>
      </c>
      <c r="HO17" s="107"/>
      <c r="HP17" s="177"/>
      <c r="HQ17" s="113">
        <f t="shared" si="74"/>
        <v>0</v>
      </c>
      <c r="HR17" s="15" t="e">
        <f t="shared" si="164"/>
        <v>#DIV/0!</v>
      </c>
      <c r="HS17" s="63">
        <f t="shared" si="75"/>
        <v>0</v>
      </c>
      <c r="HT17" s="15">
        <f t="shared" si="165"/>
        <v>0</v>
      </c>
      <c r="HU17" s="107"/>
      <c r="HV17" s="177"/>
      <c r="HW17" s="113">
        <f t="shared" si="76"/>
        <v>0</v>
      </c>
      <c r="HX17" s="15" t="e">
        <f t="shared" si="166"/>
        <v>#DIV/0!</v>
      </c>
      <c r="HY17" s="63">
        <f t="shared" si="77"/>
        <v>0</v>
      </c>
      <c r="HZ17" s="15">
        <f t="shared" si="167"/>
        <v>0</v>
      </c>
      <c r="IA17" s="107"/>
      <c r="IB17" s="177"/>
      <c r="IC17" s="113">
        <f t="shared" si="78"/>
        <v>0</v>
      </c>
      <c r="ID17" s="15" t="e">
        <f t="shared" si="168"/>
        <v>#DIV/0!</v>
      </c>
      <c r="IE17" s="63">
        <f t="shared" si="79"/>
        <v>0</v>
      </c>
      <c r="IF17" s="15">
        <f t="shared" si="169"/>
        <v>0</v>
      </c>
      <c r="IG17" s="107"/>
      <c r="IH17" s="177"/>
      <c r="II17" s="113">
        <f t="shared" si="80"/>
        <v>0</v>
      </c>
      <c r="IJ17" s="15" t="e">
        <f t="shared" si="170"/>
        <v>#DIV/0!</v>
      </c>
      <c r="IK17" s="63">
        <f t="shared" si="81"/>
        <v>0</v>
      </c>
      <c r="IL17" s="15">
        <f t="shared" si="171"/>
        <v>0</v>
      </c>
      <c r="IM17" s="107"/>
      <c r="IN17" s="177"/>
      <c r="IO17" s="113">
        <f t="shared" si="82"/>
        <v>0</v>
      </c>
      <c r="IP17" s="15" t="e">
        <f t="shared" si="172"/>
        <v>#DIV/0!</v>
      </c>
      <c r="IQ17" s="63">
        <f t="shared" si="83"/>
        <v>0</v>
      </c>
      <c r="IR17" s="15">
        <f t="shared" si="173"/>
        <v>0</v>
      </c>
      <c r="IS17" s="107"/>
      <c r="IT17" s="177"/>
      <c r="IU17" s="113">
        <f t="shared" si="84"/>
        <v>0</v>
      </c>
      <c r="IV17" s="15" t="e">
        <f t="shared" si="174"/>
        <v>#DIV/0!</v>
      </c>
      <c r="IW17" s="63">
        <f t="shared" si="85"/>
        <v>0</v>
      </c>
      <c r="IX17" s="15">
        <f t="shared" si="175"/>
        <v>0</v>
      </c>
      <c r="IY17" s="107"/>
      <c r="IZ17" s="177"/>
      <c r="JA17" s="113">
        <f t="shared" si="86"/>
        <v>0</v>
      </c>
      <c r="JB17" s="15" t="e">
        <f t="shared" si="176"/>
        <v>#DIV/0!</v>
      </c>
      <c r="JC17" s="63">
        <f t="shared" si="87"/>
        <v>0</v>
      </c>
      <c r="JD17" s="15">
        <f t="shared" si="177"/>
        <v>0</v>
      </c>
      <c r="JE17" s="107"/>
      <c r="JF17" s="177"/>
      <c r="JG17" s="113">
        <f t="shared" si="88"/>
        <v>0</v>
      </c>
      <c r="JH17" s="15" t="e">
        <f t="shared" si="178"/>
        <v>#DIV/0!</v>
      </c>
      <c r="JI17" s="63">
        <f t="shared" si="89"/>
        <v>0</v>
      </c>
      <c r="JJ17" s="15">
        <f t="shared" si="179"/>
        <v>0</v>
      </c>
      <c r="JK17" s="107"/>
      <c r="JL17" s="177"/>
      <c r="JM17" s="113">
        <f t="shared" si="90"/>
        <v>0</v>
      </c>
      <c r="JN17" s="15" t="e">
        <f t="shared" si="180"/>
        <v>#DIV/0!</v>
      </c>
      <c r="JO17" s="63">
        <f t="shared" si="91"/>
        <v>0</v>
      </c>
      <c r="JP17" s="15">
        <f t="shared" si="181"/>
        <v>0</v>
      </c>
    </row>
    <row r="18" spans="1:299" s="13" customFormat="1" x14ac:dyDescent="0.25">
      <c r="B18" s="113" t="s">
        <v>111</v>
      </c>
      <c r="C18" s="63" t="e">
        <f>(4.21-0.2*$O$2)^2/(4.21+0.8*$O$2)</f>
        <v>#DIV/0!</v>
      </c>
      <c r="D18" s="63">
        <f>(4.21-0.2*$O$3)^2/(4.21+0.8*$O$3)</f>
        <v>2.3835106456170645</v>
      </c>
      <c r="E18" s="63" t="e">
        <f t="shared" si="1"/>
        <v>#DIV/0!</v>
      </c>
      <c r="F18" s="15">
        <f t="shared" si="2"/>
        <v>0</v>
      </c>
      <c r="G18" s="80"/>
      <c r="H18" s="63"/>
      <c r="I18" s="113">
        <f t="shared" si="3"/>
        <v>0</v>
      </c>
      <c r="J18" s="15" t="e">
        <f t="shared" si="92"/>
        <v>#DIV/0!</v>
      </c>
      <c r="K18" s="63">
        <f t="shared" si="0"/>
        <v>0</v>
      </c>
      <c r="L18" s="15">
        <f t="shared" si="93"/>
        <v>0</v>
      </c>
      <c r="M18" s="80"/>
      <c r="N18" s="63"/>
      <c r="O18" s="113">
        <f t="shared" si="4"/>
        <v>0</v>
      </c>
      <c r="P18" s="15" t="e">
        <f t="shared" si="94"/>
        <v>#DIV/0!</v>
      </c>
      <c r="Q18" s="63">
        <f t="shared" si="5"/>
        <v>0</v>
      </c>
      <c r="R18" s="15">
        <f t="shared" si="95"/>
        <v>0</v>
      </c>
      <c r="S18" s="80"/>
      <c r="T18" s="63"/>
      <c r="U18" s="113">
        <f t="shared" si="6"/>
        <v>0</v>
      </c>
      <c r="V18" s="15" t="e">
        <f t="shared" si="96"/>
        <v>#DIV/0!</v>
      </c>
      <c r="W18" s="63">
        <f t="shared" si="7"/>
        <v>0</v>
      </c>
      <c r="X18" s="15">
        <f t="shared" si="97"/>
        <v>0</v>
      </c>
      <c r="Y18" s="80"/>
      <c r="Z18" s="63"/>
      <c r="AA18" s="113">
        <f t="shared" si="8"/>
        <v>0</v>
      </c>
      <c r="AB18" s="15" t="e">
        <f t="shared" si="98"/>
        <v>#DIV/0!</v>
      </c>
      <c r="AC18" s="63">
        <f t="shared" si="9"/>
        <v>0</v>
      </c>
      <c r="AD18" s="15">
        <f t="shared" si="99"/>
        <v>0</v>
      </c>
      <c r="AE18" s="80"/>
      <c r="AF18" s="63"/>
      <c r="AG18" s="113">
        <f t="shared" si="10"/>
        <v>0</v>
      </c>
      <c r="AH18" s="15" t="e">
        <f t="shared" si="100"/>
        <v>#DIV/0!</v>
      </c>
      <c r="AI18" s="63">
        <f t="shared" si="11"/>
        <v>0</v>
      </c>
      <c r="AJ18" s="15">
        <f t="shared" si="101"/>
        <v>0</v>
      </c>
      <c r="AK18" s="80"/>
      <c r="AL18" s="63"/>
      <c r="AM18" s="113">
        <f t="shared" si="12"/>
        <v>0</v>
      </c>
      <c r="AN18" s="15" t="e">
        <f t="shared" si="102"/>
        <v>#DIV/0!</v>
      </c>
      <c r="AO18" s="63">
        <f t="shared" si="13"/>
        <v>0</v>
      </c>
      <c r="AP18" s="15">
        <f t="shared" si="103"/>
        <v>0</v>
      </c>
      <c r="AQ18" s="80"/>
      <c r="AR18" s="63"/>
      <c r="AS18" s="113">
        <f t="shared" si="14"/>
        <v>0</v>
      </c>
      <c r="AT18" s="15" t="e">
        <f t="shared" si="104"/>
        <v>#DIV/0!</v>
      </c>
      <c r="AU18" s="63">
        <f t="shared" si="15"/>
        <v>0</v>
      </c>
      <c r="AV18" s="15">
        <f t="shared" si="105"/>
        <v>0</v>
      </c>
      <c r="AW18" s="80"/>
      <c r="AX18" s="63"/>
      <c r="AY18" s="113">
        <f t="shared" si="16"/>
        <v>0</v>
      </c>
      <c r="AZ18" s="15" t="e">
        <f t="shared" si="106"/>
        <v>#DIV/0!</v>
      </c>
      <c r="BA18" s="63">
        <f t="shared" si="17"/>
        <v>0</v>
      </c>
      <c r="BB18" s="15">
        <f t="shared" si="107"/>
        <v>0</v>
      </c>
      <c r="BC18" s="80"/>
      <c r="BD18" s="63"/>
      <c r="BE18" s="113">
        <f t="shared" si="18"/>
        <v>0</v>
      </c>
      <c r="BF18" s="15" t="e">
        <f t="shared" si="108"/>
        <v>#DIV/0!</v>
      </c>
      <c r="BG18" s="63">
        <f t="shared" si="19"/>
        <v>0</v>
      </c>
      <c r="BH18" s="15">
        <f t="shared" si="109"/>
        <v>0</v>
      </c>
      <c r="BI18" s="80"/>
      <c r="BJ18" s="63"/>
      <c r="BK18" s="113">
        <f t="shared" si="20"/>
        <v>0</v>
      </c>
      <c r="BL18" s="15" t="e">
        <f t="shared" si="110"/>
        <v>#DIV/0!</v>
      </c>
      <c r="BM18" s="63">
        <f t="shared" si="21"/>
        <v>0</v>
      </c>
      <c r="BN18" s="15">
        <f t="shared" si="111"/>
        <v>0</v>
      </c>
      <c r="BO18" s="80"/>
      <c r="BP18" s="63"/>
      <c r="BQ18" s="113">
        <f t="shared" si="22"/>
        <v>0</v>
      </c>
      <c r="BR18" s="15" t="e">
        <f t="shared" si="112"/>
        <v>#DIV/0!</v>
      </c>
      <c r="BS18" s="63">
        <f t="shared" si="23"/>
        <v>0</v>
      </c>
      <c r="BT18" s="63">
        <f t="shared" si="113"/>
        <v>0</v>
      </c>
      <c r="BU18" s="26"/>
      <c r="BV18" s="195"/>
      <c r="BW18" s="63">
        <f t="shared" si="24"/>
        <v>0</v>
      </c>
      <c r="BX18" s="15" t="e">
        <f t="shared" si="114"/>
        <v>#DIV/0!</v>
      </c>
      <c r="BY18" s="63">
        <f t="shared" si="25"/>
        <v>0</v>
      </c>
      <c r="BZ18" s="15">
        <f t="shared" si="115"/>
        <v>0</v>
      </c>
      <c r="CA18" s="80"/>
      <c r="CB18" s="63"/>
      <c r="CC18" s="113">
        <f t="shared" si="26"/>
        <v>0</v>
      </c>
      <c r="CD18" s="15" t="e">
        <f t="shared" si="116"/>
        <v>#DIV/0!</v>
      </c>
      <c r="CE18" s="63">
        <f t="shared" si="27"/>
        <v>0</v>
      </c>
      <c r="CF18" s="15">
        <f t="shared" si="117"/>
        <v>0</v>
      </c>
      <c r="CG18" s="80"/>
      <c r="CH18" s="63"/>
      <c r="CI18" s="113">
        <f t="shared" si="28"/>
        <v>0</v>
      </c>
      <c r="CJ18" s="15" t="e">
        <f t="shared" si="118"/>
        <v>#DIV/0!</v>
      </c>
      <c r="CK18" s="63">
        <f t="shared" si="29"/>
        <v>0</v>
      </c>
      <c r="CL18" s="15">
        <f t="shared" si="119"/>
        <v>0</v>
      </c>
      <c r="CM18" s="80"/>
      <c r="CN18" s="15"/>
      <c r="CO18" s="113">
        <f t="shared" si="30"/>
        <v>0</v>
      </c>
      <c r="CP18" s="15" t="e">
        <f t="shared" si="120"/>
        <v>#DIV/0!</v>
      </c>
      <c r="CQ18" s="63">
        <f t="shared" si="31"/>
        <v>0</v>
      </c>
      <c r="CR18" s="15">
        <f t="shared" si="121"/>
        <v>0</v>
      </c>
      <c r="CS18" s="80"/>
      <c r="CT18" s="15"/>
      <c r="CU18" s="113">
        <f t="shared" si="32"/>
        <v>0</v>
      </c>
      <c r="CV18" s="15" t="e">
        <f t="shared" si="122"/>
        <v>#DIV/0!</v>
      </c>
      <c r="CW18" s="63">
        <f t="shared" si="33"/>
        <v>0</v>
      </c>
      <c r="CX18" s="15">
        <f t="shared" si="123"/>
        <v>0</v>
      </c>
      <c r="CY18" s="80"/>
      <c r="CZ18" s="63"/>
      <c r="DA18" s="113">
        <f t="shared" si="34"/>
        <v>0</v>
      </c>
      <c r="DB18" s="15" t="e">
        <f t="shared" si="124"/>
        <v>#DIV/0!</v>
      </c>
      <c r="DC18" s="63">
        <f t="shared" si="35"/>
        <v>0</v>
      </c>
      <c r="DD18" s="15">
        <f t="shared" si="125"/>
        <v>0</v>
      </c>
      <c r="DE18" s="80"/>
      <c r="DF18" s="63"/>
      <c r="DG18" s="113">
        <f t="shared" si="36"/>
        <v>0</v>
      </c>
      <c r="DH18" s="15" t="e">
        <f t="shared" si="126"/>
        <v>#DIV/0!</v>
      </c>
      <c r="DI18" s="63">
        <f t="shared" si="37"/>
        <v>0</v>
      </c>
      <c r="DJ18" s="15">
        <f t="shared" si="127"/>
        <v>0</v>
      </c>
      <c r="DK18" s="80"/>
      <c r="DL18" s="63"/>
      <c r="DM18" s="113">
        <f t="shared" si="38"/>
        <v>0</v>
      </c>
      <c r="DN18" s="15" t="e">
        <f t="shared" si="128"/>
        <v>#DIV/0!</v>
      </c>
      <c r="DO18" s="63">
        <f t="shared" si="39"/>
        <v>0</v>
      </c>
      <c r="DP18" s="15">
        <f t="shared" si="129"/>
        <v>0</v>
      </c>
      <c r="DQ18" s="80"/>
      <c r="DR18" s="63"/>
      <c r="DS18" s="113">
        <f t="shared" si="40"/>
        <v>0</v>
      </c>
      <c r="DT18" s="15" t="e">
        <f t="shared" si="130"/>
        <v>#DIV/0!</v>
      </c>
      <c r="DU18" s="63">
        <f t="shared" si="41"/>
        <v>0</v>
      </c>
      <c r="DV18" s="15">
        <f t="shared" si="131"/>
        <v>0</v>
      </c>
      <c r="DW18" s="80"/>
      <c r="DX18" s="63"/>
      <c r="DY18" s="113">
        <f t="shared" si="42"/>
        <v>0</v>
      </c>
      <c r="DZ18" s="15" t="e">
        <f t="shared" si="132"/>
        <v>#DIV/0!</v>
      </c>
      <c r="EA18" s="63">
        <f t="shared" si="43"/>
        <v>0</v>
      </c>
      <c r="EB18" s="15">
        <f t="shared" si="133"/>
        <v>0</v>
      </c>
      <c r="EC18" s="80"/>
      <c r="ED18" s="63"/>
      <c r="EE18" s="113">
        <f t="shared" si="44"/>
        <v>0</v>
      </c>
      <c r="EF18" s="15" t="e">
        <f t="shared" si="134"/>
        <v>#DIV/0!</v>
      </c>
      <c r="EG18" s="63">
        <f t="shared" si="45"/>
        <v>0</v>
      </c>
      <c r="EH18" s="15">
        <f t="shared" si="135"/>
        <v>0</v>
      </c>
      <c r="EI18" s="80"/>
      <c r="EJ18" s="63"/>
      <c r="EK18" s="113">
        <f t="shared" si="46"/>
        <v>0</v>
      </c>
      <c r="EL18" s="15" t="e">
        <f t="shared" si="136"/>
        <v>#DIV/0!</v>
      </c>
      <c r="EM18" s="63">
        <f t="shared" si="47"/>
        <v>0</v>
      </c>
      <c r="EN18" s="15">
        <f t="shared" si="137"/>
        <v>0</v>
      </c>
      <c r="EO18" s="80"/>
      <c r="EP18" s="63"/>
      <c r="EQ18" s="113">
        <f t="shared" si="48"/>
        <v>0</v>
      </c>
      <c r="ER18" s="15" t="e">
        <f t="shared" si="138"/>
        <v>#DIV/0!</v>
      </c>
      <c r="ES18" s="63">
        <f t="shared" si="49"/>
        <v>0</v>
      </c>
      <c r="ET18" s="15">
        <f t="shared" si="139"/>
        <v>0</v>
      </c>
      <c r="EU18" s="80"/>
      <c r="EV18" s="63"/>
      <c r="EW18" s="113">
        <f t="shared" si="50"/>
        <v>0</v>
      </c>
      <c r="EX18" s="15" t="e">
        <f t="shared" si="140"/>
        <v>#DIV/0!</v>
      </c>
      <c r="EY18" s="63">
        <f t="shared" si="51"/>
        <v>0</v>
      </c>
      <c r="EZ18" s="15">
        <f t="shared" si="141"/>
        <v>0</v>
      </c>
      <c r="FA18" s="80"/>
      <c r="FB18" s="63"/>
      <c r="FC18" s="113">
        <f t="shared" si="52"/>
        <v>0</v>
      </c>
      <c r="FD18" s="15" t="e">
        <f t="shared" si="142"/>
        <v>#DIV/0!</v>
      </c>
      <c r="FE18" s="63">
        <f t="shared" si="53"/>
        <v>0</v>
      </c>
      <c r="FF18" s="15">
        <f t="shared" si="143"/>
        <v>0</v>
      </c>
      <c r="FG18" s="80"/>
      <c r="FH18" s="63"/>
      <c r="FI18" s="113">
        <f t="shared" si="54"/>
        <v>0</v>
      </c>
      <c r="FJ18" s="15" t="e">
        <f t="shared" si="144"/>
        <v>#DIV/0!</v>
      </c>
      <c r="FK18" s="63">
        <f t="shared" si="55"/>
        <v>0</v>
      </c>
      <c r="FL18" s="15">
        <f t="shared" si="145"/>
        <v>0</v>
      </c>
      <c r="FM18" s="80"/>
      <c r="FN18" s="63"/>
      <c r="FO18" s="113">
        <f t="shared" si="56"/>
        <v>0</v>
      </c>
      <c r="FP18" s="15" t="e">
        <f t="shared" si="146"/>
        <v>#DIV/0!</v>
      </c>
      <c r="FQ18" s="63">
        <f t="shared" si="57"/>
        <v>0</v>
      </c>
      <c r="FR18" s="15">
        <f t="shared" si="147"/>
        <v>0</v>
      </c>
      <c r="FS18" s="80"/>
      <c r="FT18" s="63"/>
      <c r="FU18" s="113">
        <f t="shared" si="58"/>
        <v>0</v>
      </c>
      <c r="FV18" s="15" t="e">
        <f t="shared" si="148"/>
        <v>#DIV/0!</v>
      </c>
      <c r="FW18" s="63">
        <f t="shared" si="59"/>
        <v>0</v>
      </c>
      <c r="FX18" s="15">
        <f t="shared" si="149"/>
        <v>0</v>
      </c>
      <c r="FY18" s="80"/>
      <c r="FZ18" s="63"/>
      <c r="GA18" s="113">
        <f t="shared" si="60"/>
        <v>0</v>
      </c>
      <c r="GB18" s="15" t="e">
        <f t="shared" si="150"/>
        <v>#DIV/0!</v>
      </c>
      <c r="GC18" s="63">
        <f t="shared" si="61"/>
        <v>0</v>
      </c>
      <c r="GD18" s="15">
        <f t="shared" si="151"/>
        <v>0</v>
      </c>
      <c r="GE18" s="80"/>
      <c r="GF18" s="63"/>
      <c r="GG18" s="113">
        <f t="shared" si="62"/>
        <v>0</v>
      </c>
      <c r="GH18" s="15" t="e">
        <f t="shared" si="152"/>
        <v>#DIV/0!</v>
      </c>
      <c r="GI18" s="63">
        <f t="shared" si="63"/>
        <v>0</v>
      </c>
      <c r="GJ18" s="15">
        <f t="shared" si="153"/>
        <v>0</v>
      </c>
      <c r="GK18" s="80"/>
      <c r="GL18" s="63"/>
      <c r="GM18" s="113">
        <f t="shared" si="64"/>
        <v>0</v>
      </c>
      <c r="GN18" s="15" t="e">
        <f t="shared" si="154"/>
        <v>#DIV/0!</v>
      </c>
      <c r="GO18" s="63">
        <f t="shared" si="65"/>
        <v>0</v>
      </c>
      <c r="GP18" s="15">
        <f t="shared" si="155"/>
        <v>0</v>
      </c>
      <c r="GQ18" s="80"/>
      <c r="GR18" s="63"/>
      <c r="GS18" s="113">
        <f t="shared" si="66"/>
        <v>0</v>
      </c>
      <c r="GT18" s="15" t="e">
        <f t="shared" si="156"/>
        <v>#DIV/0!</v>
      </c>
      <c r="GU18" s="63">
        <f t="shared" si="67"/>
        <v>0</v>
      </c>
      <c r="GV18" s="15">
        <f t="shared" si="157"/>
        <v>0</v>
      </c>
      <c r="GW18" s="80"/>
      <c r="GX18" s="63"/>
      <c r="GY18" s="113">
        <f t="shared" si="68"/>
        <v>0</v>
      </c>
      <c r="GZ18" s="15" t="e">
        <f t="shared" si="158"/>
        <v>#DIV/0!</v>
      </c>
      <c r="HA18" s="63">
        <f t="shared" si="69"/>
        <v>0</v>
      </c>
      <c r="HB18" s="15">
        <f t="shared" si="159"/>
        <v>0</v>
      </c>
      <c r="HC18" s="80"/>
      <c r="HD18" s="63"/>
      <c r="HE18" s="113">
        <f t="shared" si="70"/>
        <v>0</v>
      </c>
      <c r="HF18" s="15" t="e">
        <f t="shared" si="160"/>
        <v>#DIV/0!</v>
      </c>
      <c r="HG18" s="63">
        <f t="shared" si="71"/>
        <v>0</v>
      </c>
      <c r="HH18" s="15">
        <f t="shared" si="161"/>
        <v>0</v>
      </c>
      <c r="HI18" s="80"/>
      <c r="HJ18" s="63"/>
      <c r="HK18" s="113">
        <f t="shared" si="72"/>
        <v>0</v>
      </c>
      <c r="HL18" s="15" t="e">
        <f t="shared" si="162"/>
        <v>#DIV/0!</v>
      </c>
      <c r="HM18" s="63">
        <f t="shared" si="73"/>
        <v>0</v>
      </c>
      <c r="HN18" s="15">
        <f t="shared" si="163"/>
        <v>0</v>
      </c>
      <c r="HO18" s="80"/>
      <c r="HP18" s="63"/>
      <c r="HQ18" s="113">
        <f t="shared" si="74"/>
        <v>0</v>
      </c>
      <c r="HR18" s="15" t="e">
        <f t="shared" si="164"/>
        <v>#DIV/0!</v>
      </c>
      <c r="HS18" s="63">
        <f t="shared" si="75"/>
        <v>0</v>
      </c>
      <c r="HT18" s="15">
        <f t="shared" si="165"/>
        <v>0</v>
      </c>
      <c r="HU18" s="80"/>
      <c r="HV18" s="63"/>
      <c r="HW18" s="113">
        <f t="shared" si="76"/>
        <v>0</v>
      </c>
      <c r="HX18" s="15" t="e">
        <f t="shared" si="166"/>
        <v>#DIV/0!</v>
      </c>
      <c r="HY18" s="63">
        <f t="shared" si="77"/>
        <v>0</v>
      </c>
      <c r="HZ18" s="15">
        <f t="shared" si="167"/>
        <v>0</v>
      </c>
      <c r="IA18" s="80"/>
      <c r="IB18" s="63"/>
      <c r="IC18" s="113">
        <f t="shared" si="78"/>
        <v>0</v>
      </c>
      <c r="ID18" s="15" t="e">
        <f t="shared" si="168"/>
        <v>#DIV/0!</v>
      </c>
      <c r="IE18" s="63">
        <f t="shared" si="79"/>
        <v>0</v>
      </c>
      <c r="IF18" s="15">
        <f t="shared" si="169"/>
        <v>0</v>
      </c>
      <c r="IG18" s="80"/>
      <c r="IH18" s="63"/>
      <c r="II18" s="113">
        <f t="shared" si="80"/>
        <v>0</v>
      </c>
      <c r="IJ18" s="15" t="e">
        <f t="shared" si="170"/>
        <v>#DIV/0!</v>
      </c>
      <c r="IK18" s="63">
        <f t="shared" si="81"/>
        <v>0</v>
      </c>
      <c r="IL18" s="15">
        <f t="shared" si="171"/>
        <v>0</v>
      </c>
      <c r="IM18" s="80"/>
      <c r="IN18" s="63"/>
      <c r="IO18" s="113">
        <f t="shared" si="82"/>
        <v>0</v>
      </c>
      <c r="IP18" s="15" t="e">
        <f t="shared" si="172"/>
        <v>#DIV/0!</v>
      </c>
      <c r="IQ18" s="63">
        <f t="shared" si="83"/>
        <v>0</v>
      </c>
      <c r="IR18" s="15">
        <f t="shared" si="173"/>
        <v>0</v>
      </c>
      <c r="IS18" s="80"/>
      <c r="IT18" s="63"/>
      <c r="IU18" s="113">
        <f t="shared" si="84"/>
        <v>0</v>
      </c>
      <c r="IV18" s="15" t="e">
        <f t="shared" si="174"/>
        <v>#DIV/0!</v>
      </c>
      <c r="IW18" s="63">
        <f t="shared" si="85"/>
        <v>0</v>
      </c>
      <c r="IX18" s="15">
        <f t="shared" si="175"/>
        <v>0</v>
      </c>
      <c r="IY18" s="80"/>
      <c r="IZ18" s="63"/>
      <c r="JA18" s="113">
        <f t="shared" si="86"/>
        <v>0</v>
      </c>
      <c r="JB18" s="15" t="e">
        <f t="shared" si="176"/>
        <v>#DIV/0!</v>
      </c>
      <c r="JC18" s="63">
        <f t="shared" si="87"/>
        <v>0</v>
      </c>
      <c r="JD18" s="15">
        <f t="shared" si="177"/>
        <v>0</v>
      </c>
      <c r="JE18" s="80"/>
      <c r="JF18" s="63"/>
      <c r="JG18" s="113">
        <f t="shared" si="88"/>
        <v>0</v>
      </c>
      <c r="JH18" s="15" t="e">
        <f t="shared" si="178"/>
        <v>#DIV/0!</v>
      </c>
      <c r="JI18" s="63">
        <f t="shared" si="89"/>
        <v>0</v>
      </c>
      <c r="JJ18" s="15">
        <f t="shared" si="179"/>
        <v>0</v>
      </c>
      <c r="JK18" s="80"/>
      <c r="JL18" s="63"/>
      <c r="JM18" s="113">
        <f t="shared" si="90"/>
        <v>0</v>
      </c>
      <c r="JN18" s="15" t="e">
        <f t="shared" si="180"/>
        <v>#DIV/0!</v>
      </c>
      <c r="JO18" s="63">
        <f t="shared" si="91"/>
        <v>0</v>
      </c>
      <c r="JP18" s="15">
        <f t="shared" si="181"/>
        <v>0</v>
      </c>
      <c r="JQ18" s="62"/>
      <c r="JR18" s="62"/>
      <c r="JS18" s="62"/>
      <c r="JT18" s="62"/>
      <c r="JU18" s="62"/>
      <c r="JV18" s="62"/>
      <c r="JW18" s="62"/>
      <c r="JX18" s="62"/>
      <c r="JY18" s="62"/>
      <c r="JZ18" s="62"/>
      <c r="KA18" s="62"/>
      <c r="KB18" s="62"/>
      <c r="KC18" s="62"/>
      <c r="KD18" s="62"/>
      <c r="KE18" s="62"/>
      <c r="KF18" s="62"/>
      <c r="KG18" s="62"/>
      <c r="KH18" s="62"/>
      <c r="KI18" s="62"/>
      <c r="KJ18" s="62"/>
      <c r="KK18" s="62"/>
      <c r="KL18" s="62"/>
      <c r="KM18" s="62"/>
    </row>
    <row r="19" spans="1:299" s="13" customFormat="1" x14ac:dyDescent="0.25">
      <c r="B19" s="113" t="s">
        <v>110</v>
      </c>
      <c r="C19" s="63" t="e">
        <f>(4.01-0.2*$O$2)^2/(4.01+0.8*$O$2)</f>
        <v>#DIV/0!</v>
      </c>
      <c r="D19" s="63">
        <f>(4.01-0.2*$O$3)^2/(4.01+0.8*$O$3)</f>
        <v>2.2115246352708864</v>
      </c>
      <c r="E19" s="63" t="e">
        <f t="shared" si="1"/>
        <v>#DIV/0!</v>
      </c>
      <c r="F19" s="15">
        <f t="shared" si="2"/>
        <v>0</v>
      </c>
      <c r="G19" s="80"/>
      <c r="H19" s="63"/>
      <c r="I19" s="113">
        <f t="shared" si="3"/>
        <v>0</v>
      </c>
      <c r="J19" s="15" t="e">
        <f t="shared" si="92"/>
        <v>#DIV/0!</v>
      </c>
      <c r="K19" s="63">
        <f t="shared" si="0"/>
        <v>0</v>
      </c>
      <c r="L19" s="15">
        <f t="shared" si="93"/>
        <v>0</v>
      </c>
      <c r="M19" s="80"/>
      <c r="N19" s="63"/>
      <c r="O19" s="113">
        <f t="shared" si="4"/>
        <v>0</v>
      </c>
      <c r="P19" s="15" t="e">
        <f t="shared" si="94"/>
        <v>#DIV/0!</v>
      </c>
      <c r="Q19" s="63">
        <f t="shared" si="5"/>
        <v>0</v>
      </c>
      <c r="R19" s="15">
        <f t="shared" si="95"/>
        <v>0</v>
      </c>
      <c r="S19" s="80"/>
      <c r="T19" s="63"/>
      <c r="U19" s="113">
        <f t="shared" si="6"/>
        <v>0</v>
      </c>
      <c r="V19" s="15" t="e">
        <f t="shared" si="96"/>
        <v>#DIV/0!</v>
      </c>
      <c r="W19" s="63">
        <f t="shared" si="7"/>
        <v>0</v>
      </c>
      <c r="X19" s="15">
        <f t="shared" si="97"/>
        <v>0</v>
      </c>
      <c r="Y19" s="80"/>
      <c r="Z19" s="63"/>
      <c r="AA19" s="113">
        <f t="shared" si="8"/>
        <v>0</v>
      </c>
      <c r="AB19" s="15" t="e">
        <f t="shared" si="98"/>
        <v>#DIV/0!</v>
      </c>
      <c r="AC19" s="63">
        <f t="shared" si="9"/>
        <v>0</v>
      </c>
      <c r="AD19" s="15">
        <f t="shared" si="99"/>
        <v>0</v>
      </c>
      <c r="AE19" s="80"/>
      <c r="AF19" s="63"/>
      <c r="AG19" s="113">
        <f t="shared" si="10"/>
        <v>0</v>
      </c>
      <c r="AH19" s="15" t="e">
        <f t="shared" si="100"/>
        <v>#DIV/0!</v>
      </c>
      <c r="AI19" s="63">
        <f t="shared" si="11"/>
        <v>0</v>
      </c>
      <c r="AJ19" s="15">
        <f t="shared" si="101"/>
        <v>0</v>
      </c>
      <c r="AK19" s="80"/>
      <c r="AL19" s="63"/>
      <c r="AM19" s="113">
        <f t="shared" si="12"/>
        <v>0</v>
      </c>
      <c r="AN19" s="15" t="e">
        <f t="shared" si="102"/>
        <v>#DIV/0!</v>
      </c>
      <c r="AO19" s="63">
        <f t="shared" si="13"/>
        <v>0</v>
      </c>
      <c r="AP19" s="15">
        <f t="shared" si="103"/>
        <v>0</v>
      </c>
      <c r="AQ19" s="80"/>
      <c r="AR19" s="63"/>
      <c r="AS19" s="113">
        <f t="shared" si="14"/>
        <v>0</v>
      </c>
      <c r="AT19" s="15" t="e">
        <f t="shared" si="104"/>
        <v>#DIV/0!</v>
      </c>
      <c r="AU19" s="63">
        <f t="shared" si="15"/>
        <v>0</v>
      </c>
      <c r="AV19" s="15">
        <f t="shared" si="105"/>
        <v>0</v>
      </c>
      <c r="AW19" s="80"/>
      <c r="AX19" s="63"/>
      <c r="AY19" s="113">
        <f t="shared" si="16"/>
        <v>0</v>
      </c>
      <c r="AZ19" s="15" t="e">
        <f t="shared" si="106"/>
        <v>#DIV/0!</v>
      </c>
      <c r="BA19" s="63">
        <f t="shared" si="17"/>
        <v>0</v>
      </c>
      <c r="BB19" s="15">
        <f t="shared" si="107"/>
        <v>0</v>
      </c>
      <c r="BC19" s="80"/>
      <c r="BD19" s="63"/>
      <c r="BE19" s="113">
        <f t="shared" si="18"/>
        <v>0</v>
      </c>
      <c r="BF19" s="15" t="e">
        <f t="shared" si="108"/>
        <v>#DIV/0!</v>
      </c>
      <c r="BG19" s="63">
        <f t="shared" si="19"/>
        <v>0</v>
      </c>
      <c r="BH19" s="15">
        <f t="shared" si="109"/>
        <v>0</v>
      </c>
      <c r="BI19" s="80"/>
      <c r="BJ19" s="63"/>
      <c r="BK19" s="113">
        <f t="shared" si="20"/>
        <v>0</v>
      </c>
      <c r="BL19" s="15" t="e">
        <f t="shared" si="110"/>
        <v>#DIV/0!</v>
      </c>
      <c r="BM19" s="63">
        <f t="shared" si="21"/>
        <v>0</v>
      </c>
      <c r="BN19" s="15">
        <f t="shared" si="111"/>
        <v>0</v>
      </c>
      <c r="BO19" s="80"/>
      <c r="BP19" s="63"/>
      <c r="BQ19" s="113">
        <f t="shared" si="22"/>
        <v>0</v>
      </c>
      <c r="BR19" s="15" t="e">
        <f t="shared" si="112"/>
        <v>#DIV/0!</v>
      </c>
      <c r="BS19" s="63">
        <f t="shared" si="23"/>
        <v>0</v>
      </c>
      <c r="BT19" s="63">
        <f t="shared" si="113"/>
        <v>0</v>
      </c>
      <c r="BU19" s="26"/>
      <c r="BV19" s="195"/>
      <c r="BW19" s="63">
        <f t="shared" si="24"/>
        <v>0</v>
      </c>
      <c r="BX19" s="15" t="e">
        <f t="shared" si="114"/>
        <v>#DIV/0!</v>
      </c>
      <c r="BY19" s="63">
        <f t="shared" si="25"/>
        <v>0</v>
      </c>
      <c r="BZ19" s="15">
        <f t="shared" si="115"/>
        <v>0</v>
      </c>
      <c r="CA19" s="80"/>
      <c r="CB19" s="63"/>
      <c r="CC19" s="113">
        <f t="shared" si="26"/>
        <v>0</v>
      </c>
      <c r="CD19" s="15" t="e">
        <f t="shared" si="116"/>
        <v>#DIV/0!</v>
      </c>
      <c r="CE19" s="63">
        <f t="shared" si="27"/>
        <v>0</v>
      </c>
      <c r="CF19" s="15">
        <f t="shared" si="117"/>
        <v>0</v>
      </c>
      <c r="CG19" s="80"/>
      <c r="CH19" s="63"/>
      <c r="CI19" s="113">
        <f t="shared" si="28"/>
        <v>0</v>
      </c>
      <c r="CJ19" s="15" t="e">
        <f t="shared" si="118"/>
        <v>#DIV/0!</v>
      </c>
      <c r="CK19" s="63">
        <f t="shared" si="29"/>
        <v>0</v>
      </c>
      <c r="CL19" s="15">
        <f t="shared" si="119"/>
        <v>0</v>
      </c>
      <c r="CM19" s="80"/>
      <c r="CN19" s="15"/>
      <c r="CO19" s="113">
        <f t="shared" si="30"/>
        <v>0</v>
      </c>
      <c r="CP19" s="15" t="e">
        <f t="shared" si="120"/>
        <v>#DIV/0!</v>
      </c>
      <c r="CQ19" s="63">
        <f t="shared" si="31"/>
        <v>0</v>
      </c>
      <c r="CR19" s="15">
        <f t="shared" si="121"/>
        <v>0</v>
      </c>
      <c r="CS19" s="80"/>
      <c r="CT19" s="15"/>
      <c r="CU19" s="113">
        <f t="shared" si="32"/>
        <v>0</v>
      </c>
      <c r="CV19" s="15" t="e">
        <f t="shared" si="122"/>
        <v>#DIV/0!</v>
      </c>
      <c r="CW19" s="63">
        <f t="shared" si="33"/>
        <v>0</v>
      </c>
      <c r="CX19" s="15">
        <f t="shared" si="123"/>
        <v>0</v>
      </c>
      <c r="CY19" s="80"/>
      <c r="CZ19" s="63"/>
      <c r="DA19" s="113">
        <f t="shared" si="34"/>
        <v>0</v>
      </c>
      <c r="DB19" s="15" t="e">
        <f t="shared" si="124"/>
        <v>#DIV/0!</v>
      </c>
      <c r="DC19" s="63">
        <f t="shared" si="35"/>
        <v>0</v>
      </c>
      <c r="DD19" s="15">
        <f t="shared" si="125"/>
        <v>0</v>
      </c>
      <c r="DE19" s="80"/>
      <c r="DF19" s="63"/>
      <c r="DG19" s="113">
        <f t="shared" si="36"/>
        <v>0</v>
      </c>
      <c r="DH19" s="15" t="e">
        <f t="shared" si="126"/>
        <v>#DIV/0!</v>
      </c>
      <c r="DI19" s="63">
        <f t="shared" si="37"/>
        <v>0</v>
      </c>
      <c r="DJ19" s="15">
        <f t="shared" si="127"/>
        <v>0</v>
      </c>
      <c r="DK19" s="80"/>
      <c r="DL19" s="63"/>
      <c r="DM19" s="113">
        <f t="shared" si="38"/>
        <v>0</v>
      </c>
      <c r="DN19" s="15" t="e">
        <f t="shared" si="128"/>
        <v>#DIV/0!</v>
      </c>
      <c r="DO19" s="63">
        <f t="shared" si="39"/>
        <v>0</v>
      </c>
      <c r="DP19" s="15">
        <f t="shared" si="129"/>
        <v>0</v>
      </c>
      <c r="DQ19" s="80"/>
      <c r="DR19" s="63"/>
      <c r="DS19" s="113">
        <f t="shared" si="40"/>
        <v>0</v>
      </c>
      <c r="DT19" s="15" t="e">
        <f t="shared" si="130"/>
        <v>#DIV/0!</v>
      </c>
      <c r="DU19" s="63">
        <f t="shared" si="41"/>
        <v>0</v>
      </c>
      <c r="DV19" s="15">
        <f t="shared" si="131"/>
        <v>0</v>
      </c>
      <c r="DW19" s="80"/>
      <c r="DX19" s="63"/>
      <c r="DY19" s="113">
        <f t="shared" si="42"/>
        <v>0</v>
      </c>
      <c r="DZ19" s="15" t="e">
        <f t="shared" si="132"/>
        <v>#DIV/0!</v>
      </c>
      <c r="EA19" s="63">
        <f t="shared" si="43"/>
        <v>0</v>
      </c>
      <c r="EB19" s="15">
        <f t="shared" si="133"/>
        <v>0</v>
      </c>
      <c r="EC19" s="80"/>
      <c r="ED19" s="63"/>
      <c r="EE19" s="113">
        <f t="shared" si="44"/>
        <v>0</v>
      </c>
      <c r="EF19" s="15" t="e">
        <f t="shared" si="134"/>
        <v>#DIV/0!</v>
      </c>
      <c r="EG19" s="63">
        <f t="shared" si="45"/>
        <v>0</v>
      </c>
      <c r="EH19" s="15">
        <f t="shared" si="135"/>
        <v>0</v>
      </c>
      <c r="EI19" s="80"/>
      <c r="EJ19" s="63"/>
      <c r="EK19" s="113">
        <f t="shared" si="46"/>
        <v>0</v>
      </c>
      <c r="EL19" s="15" t="e">
        <f t="shared" si="136"/>
        <v>#DIV/0!</v>
      </c>
      <c r="EM19" s="63">
        <f t="shared" si="47"/>
        <v>0</v>
      </c>
      <c r="EN19" s="15">
        <f t="shared" si="137"/>
        <v>0</v>
      </c>
      <c r="EO19" s="80"/>
      <c r="EP19" s="63"/>
      <c r="EQ19" s="113">
        <f t="shared" si="48"/>
        <v>0</v>
      </c>
      <c r="ER19" s="15" t="e">
        <f t="shared" si="138"/>
        <v>#DIV/0!</v>
      </c>
      <c r="ES19" s="63">
        <f t="shared" si="49"/>
        <v>0</v>
      </c>
      <c r="ET19" s="15">
        <f t="shared" si="139"/>
        <v>0</v>
      </c>
      <c r="EU19" s="80"/>
      <c r="EV19" s="63"/>
      <c r="EW19" s="113">
        <f t="shared" si="50"/>
        <v>0</v>
      </c>
      <c r="EX19" s="15" t="e">
        <f t="shared" si="140"/>
        <v>#DIV/0!</v>
      </c>
      <c r="EY19" s="63">
        <f t="shared" si="51"/>
        <v>0</v>
      </c>
      <c r="EZ19" s="15">
        <f t="shared" si="141"/>
        <v>0</v>
      </c>
      <c r="FA19" s="80"/>
      <c r="FB19" s="63"/>
      <c r="FC19" s="113">
        <f t="shared" si="52"/>
        <v>0</v>
      </c>
      <c r="FD19" s="15" t="e">
        <f t="shared" si="142"/>
        <v>#DIV/0!</v>
      </c>
      <c r="FE19" s="63">
        <f t="shared" si="53"/>
        <v>0</v>
      </c>
      <c r="FF19" s="15">
        <f t="shared" si="143"/>
        <v>0</v>
      </c>
      <c r="FG19" s="80"/>
      <c r="FH19" s="63"/>
      <c r="FI19" s="113">
        <f t="shared" si="54"/>
        <v>0</v>
      </c>
      <c r="FJ19" s="15" t="e">
        <f t="shared" si="144"/>
        <v>#DIV/0!</v>
      </c>
      <c r="FK19" s="63">
        <f t="shared" si="55"/>
        <v>0</v>
      </c>
      <c r="FL19" s="15">
        <f t="shared" si="145"/>
        <v>0</v>
      </c>
      <c r="FM19" s="80"/>
      <c r="FN19" s="63"/>
      <c r="FO19" s="113">
        <f t="shared" si="56"/>
        <v>0</v>
      </c>
      <c r="FP19" s="15" t="e">
        <f t="shared" si="146"/>
        <v>#DIV/0!</v>
      </c>
      <c r="FQ19" s="63">
        <f t="shared" si="57"/>
        <v>0</v>
      </c>
      <c r="FR19" s="15">
        <f t="shared" si="147"/>
        <v>0</v>
      </c>
      <c r="FS19" s="80"/>
      <c r="FT19" s="63"/>
      <c r="FU19" s="113">
        <f t="shared" si="58"/>
        <v>0</v>
      </c>
      <c r="FV19" s="15" t="e">
        <f t="shared" si="148"/>
        <v>#DIV/0!</v>
      </c>
      <c r="FW19" s="63">
        <f t="shared" si="59"/>
        <v>0</v>
      </c>
      <c r="FX19" s="15">
        <f t="shared" si="149"/>
        <v>0</v>
      </c>
      <c r="FY19" s="80"/>
      <c r="FZ19" s="63"/>
      <c r="GA19" s="113">
        <f t="shared" si="60"/>
        <v>0</v>
      </c>
      <c r="GB19" s="15" t="e">
        <f t="shared" si="150"/>
        <v>#DIV/0!</v>
      </c>
      <c r="GC19" s="63">
        <f t="shared" si="61"/>
        <v>0</v>
      </c>
      <c r="GD19" s="15">
        <f t="shared" si="151"/>
        <v>0</v>
      </c>
      <c r="GE19" s="80"/>
      <c r="GF19" s="63"/>
      <c r="GG19" s="113">
        <f t="shared" si="62"/>
        <v>0</v>
      </c>
      <c r="GH19" s="15" t="e">
        <f t="shared" si="152"/>
        <v>#DIV/0!</v>
      </c>
      <c r="GI19" s="63">
        <f t="shared" si="63"/>
        <v>0</v>
      </c>
      <c r="GJ19" s="15">
        <f t="shared" si="153"/>
        <v>0</v>
      </c>
      <c r="GK19" s="80"/>
      <c r="GL19" s="63"/>
      <c r="GM19" s="113">
        <f t="shared" si="64"/>
        <v>0</v>
      </c>
      <c r="GN19" s="15" t="e">
        <f t="shared" si="154"/>
        <v>#DIV/0!</v>
      </c>
      <c r="GO19" s="63">
        <f t="shared" si="65"/>
        <v>0</v>
      </c>
      <c r="GP19" s="15">
        <f t="shared" si="155"/>
        <v>0</v>
      </c>
      <c r="GQ19" s="80"/>
      <c r="GR19" s="63"/>
      <c r="GS19" s="113">
        <f t="shared" si="66"/>
        <v>0</v>
      </c>
      <c r="GT19" s="15" t="e">
        <f t="shared" si="156"/>
        <v>#DIV/0!</v>
      </c>
      <c r="GU19" s="63">
        <f t="shared" si="67"/>
        <v>0</v>
      </c>
      <c r="GV19" s="15">
        <f t="shared" si="157"/>
        <v>0</v>
      </c>
      <c r="GW19" s="80"/>
      <c r="GX19" s="63"/>
      <c r="GY19" s="113">
        <f t="shared" si="68"/>
        <v>0</v>
      </c>
      <c r="GZ19" s="15" t="e">
        <f t="shared" si="158"/>
        <v>#DIV/0!</v>
      </c>
      <c r="HA19" s="63">
        <f t="shared" si="69"/>
        <v>0</v>
      </c>
      <c r="HB19" s="15">
        <f t="shared" si="159"/>
        <v>0</v>
      </c>
      <c r="HC19" s="80"/>
      <c r="HD19" s="63"/>
      <c r="HE19" s="113">
        <f t="shared" si="70"/>
        <v>0</v>
      </c>
      <c r="HF19" s="15" t="e">
        <f t="shared" si="160"/>
        <v>#DIV/0!</v>
      </c>
      <c r="HG19" s="63">
        <f t="shared" si="71"/>
        <v>0</v>
      </c>
      <c r="HH19" s="15">
        <f t="shared" si="161"/>
        <v>0</v>
      </c>
      <c r="HI19" s="80"/>
      <c r="HJ19" s="63"/>
      <c r="HK19" s="113">
        <f t="shared" si="72"/>
        <v>0</v>
      </c>
      <c r="HL19" s="15" t="e">
        <f t="shared" si="162"/>
        <v>#DIV/0!</v>
      </c>
      <c r="HM19" s="63">
        <f t="shared" si="73"/>
        <v>0</v>
      </c>
      <c r="HN19" s="15">
        <f t="shared" si="163"/>
        <v>0</v>
      </c>
      <c r="HO19" s="80"/>
      <c r="HP19" s="63"/>
      <c r="HQ19" s="113">
        <f t="shared" si="74"/>
        <v>0</v>
      </c>
      <c r="HR19" s="15" t="e">
        <f t="shared" si="164"/>
        <v>#DIV/0!</v>
      </c>
      <c r="HS19" s="63">
        <f t="shared" si="75"/>
        <v>0</v>
      </c>
      <c r="HT19" s="15">
        <f t="shared" si="165"/>
        <v>0</v>
      </c>
      <c r="HU19" s="80"/>
      <c r="HV19" s="63"/>
      <c r="HW19" s="113">
        <f t="shared" si="76"/>
        <v>0</v>
      </c>
      <c r="HX19" s="15" t="e">
        <f t="shared" si="166"/>
        <v>#DIV/0!</v>
      </c>
      <c r="HY19" s="63">
        <f t="shared" si="77"/>
        <v>0</v>
      </c>
      <c r="HZ19" s="15">
        <f t="shared" si="167"/>
        <v>0</v>
      </c>
      <c r="IA19" s="80"/>
      <c r="IB19" s="63"/>
      <c r="IC19" s="113">
        <f t="shared" si="78"/>
        <v>0</v>
      </c>
      <c r="ID19" s="15" t="e">
        <f t="shared" si="168"/>
        <v>#DIV/0!</v>
      </c>
      <c r="IE19" s="63">
        <f t="shared" si="79"/>
        <v>0</v>
      </c>
      <c r="IF19" s="15">
        <f t="shared" si="169"/>
        <v>0</v>
      </c>
      <c r="IG19" s="80"/>
      <c r="IH19" s="63"/>
      <c r="II19" s="113">
        <f t="shared" si="80"/>
        <v>0</v>
      </c>
      <c r="IJ19" s="15" t="e">
        <f t="shared" si="170"/>
        <v>#DIV/0!</v>
      </c>
      <c r="IK19" s="63">
        <f t="shared" si="81"/>
        <v>0</v>
      </c>
      <c r="IL19" s="15">
        <f t="shared" si="171"/>
        <v>0</v>
      </c>
      <c r="IM19" s="80"/>
      <c r="IN19" s="63"/>
      <c r="IO19" s="113">
        <f t="shared" si="82"/>
        <v>0</v>
      </c>
      <c r="IP19" s="15" t="e">
        <f t="shared" si="172"/>
        <v>#DIV/0!</v>
      </c>
      <c r="IQ19" s="63">
        <f t="shared" si="83"/>
        <v>0</v>
      </c>
      <c r="IR19" s="15">
        <f t="shared" si="173"/>
        <v>0</v>
      </c>
      <c r="IS19" s="80"/>
      <c r="IT19" s="63"/>
      <c r="IU19" s="113">
        <f t="shared" si="84"/>
        <v>0</v>
      </c>
      <c r="IV19" s="15" t="e">
        <f t="shared" si="174"/>
        <v>#DIV/0!</v>
      </c>
      <c r="IW19" s="63">
        <f t="shared" si="85"/>
        <v>0</v>
      </c>
      <c r="IX19" s="15">
        <f t="shared" si="175"/>
        <v>0</v>
      </c>
      <c r="IY19" s="80"/>
      <c r="IZ19" s="63"/>
      <c r="JA19" s="113">
        <f t="shared" si="86"/>
        <v>0</v>
      </c>
      <c r="JB19" s="15" t="e">
        <f t="shared" si="176"/>
        <v>#DIV/0!</v>
      </c>
      <c r="JC19" s="63">
        <f t="shared" si="87"/>
        <v>0</v>
      </c>
      <c r="JD19" s="15">
        <f t="shared" si="177"/>
        <v>0</v>
      </c>
      <c r="JE19" s="80"/>
      <c r="JF19" s="63"/>
      <c r="JG19" s="113">
        <f t="shared" si="88"/>
        <v>0</v>
      </c>
      <c r="JH19" s="15" t="e">
        <f t="shared" si="178"/>
        <v>#DIV/0!</v>
      </c>
      <c r="JI19" s="63">
        <f t="shared" si="89"/>
        <v>0</v>
      </c>
      <c r="JJ19" s="15">
        <f t="shared" si="179"/>
        <v>0</v>
      </c>
      <c r="JK19" s="80"/>
      <c r="JL19" s="63"/>
      <c r="JM19" s="113">
        <f t="shared" si="90"/>
        <v>0</v>
      </c>
      <c r="JN19" s="15" t="e">
        <f t="shared" si="180"/>
        <v>#DIV/0!</v>
      </c>
      <c r="JO19" s="63">
        <f t="shared" si="91"/>
        <v>0</v>
      </c>
      <c r="JP19" s="15">
        <f t="shared" si="181"/>
        <v>0</v>
      </c>
      <c r="JQ19" s="62"/>
      <c r="JR19" s="62"/>
      <c r="JS19" s="62"/>
      <c r="JT19" s="62"/>
      <c r="JU19" s="62"/>
      <c r="JV19" s="62"/>
      <c r="JW19" s="62"/>
      <c r="JX19" s="62"/>
      <c r="JY19" s="62"/>
      <c r="JZ19" s="62"/>
      <c r="KA19" s="62"/>
      <c r="KB19" s="62"/>
      <c r="KC19" s="62"/>
      <c r="KD19" s="62"/>
      <c r="KE19" s="62"/>
      <c r="KF19" s="62"/>
      <c r="KG19" s="62"/>
      <c r="KH19" s="62"/>
      <c r="KI19" s="62"/>
      <c r="KJ19" s="62"/>
      <c r="KK19" s="62"/>
      <c r="KL19" s="62"/>
      <c r="KM19" s="62"/>
    </row>
    <row r="20" spans="1:299" x14ac:dyDescent="0.25">
      <c r="B20" s="113" t="s">
        <v>142</v>
      </c>
      <c r="C20" s="63" t="e">
        <f>(3.81-0.2*$O$2)^2/(3.81+0.8*$O$2)</f>
        <v>#DIV/0!</v>
      </c>
      <c r="D20" s="63">
        <f>(3.81-0.2*$O$3)^2/(3.81+0.8*$O$3)</f>
        <v>2.0415518120344869</v>
      </c>
      <c r="E20" s="63" t="e">
        <f t="shared" si="1"/>
        <v>#DIV/0!</v>
      </c>
      <c r="F20" s="15">
        <f t="shared" si="2"/>
        <v>0</v>
      </c>
      <c r="G20" s="80"/>
      <c r="H20" s="63"/>
      <c r="I20" s="113">
        <f t="shared" si="3"/>
        <v>0</v>
      </c>
      <c r="J20" s="15" t="e">
        <f t="shared" si="92"/>
        <v>#DIV/0!</v>
      </c>
      <c r="K20" s="63">
        <f t="shared" si="0"/>
        <v>0</v>
      </c>
      <c r="L20" s="15">
        <f t="shared" si="93"/>
        <v>0</v>
      </c>
      <c r="M20" s="80"/>
      <c r="N20" s="63"/>
      <c r="O20" s="113">
        <f t="shared" si="4"/>
        <v>0</v>
      </c>
      <c r="P20" s="15" t="e">
        <f t="shared" si="94"/>
        <v>#DIV/0!</v>
      </c>
      <c r="Q20" s="63">
        <f t="shared" si="5"/>
        <v>0</v>
      </c>
      <c r="R20" s="15">
        <f t="shared" si="95"/>
        <v>0</v>
      </c>
      <c r="S20" s="80"/>
      <c r="T20" s="63"/>
      <c r="U20" s="113">
        <f t="shared" si="6"/>
        <v>0</v>
      </c>
      <c r="V20" s="15" t="e">
        <f t="shared" si="96"/>
        <v>#DIV/0!</v>
      </c>
      <c r="W20" s="63">
        <f t="shared" si="7"/>
        <v>0</v>
      </c>
      <c r="X20" s="15">
        <f t="shared" si="97"/>
        <v>0</v>
      </c>
      <c r="Y20" s="80"/>
      <c r="Z20" s="63"/>
      <c r="AA20" s="113">
        <f t="shared" si="8"/>
        <v>0</v>
      </c>
      <c r="AB20" s="15" t="e">
        <f t="shared" si="98"/>
        <v>#DIV/0!</v>
      </c>
      <c r="AC20" s="63">
        <f t="shared" si="9"/>
        <v>0</v>
      </c>
      <c r="AD20" s="15">
        <f t="shared" si="99"/>
        <v>0</v>
      </c>
      <c r="AE20" s="80"/>
      <c r="AF20" s="63"/>
      <c r="AG20" s="113">
        <f t="shared" si="10"/>
        <v>0</v>
      </c>
      <c r="AH20" s="15" t="e">
        <f t="shared" si="100"/>
        <v>#DIV/0!</v>
      </c>
      <c r="AI20" s="63">
        <f t="shared" si="11"/>
        <v>0</v>
      </c>
      <c r="AJ20" s="15">
        <f t="shared" si="101"/>
        <v>0</v>
      </c>
      <c r="AK20" s="80"/>
      <c r="AL20" s="63"/>
      <c r="AM20" s="113">
        <f t="shared" si="12"/>
        <v>0</v>
      </c>
      <c r="AN20" s="15" t="e">
        <f t="shared" si="102"/>
        <v>#DIV/0!</v>
      </c>
      <c r="AO20" s="63">
        <f t="shared" si="13"/>
        <v>0</v>
      </c>
      <c r="AP20" s="15">
        <f t="shared" si="103"/>
        <v>0</v>
      </c>
      <c r="AQ20" s="80"/>
      <c r="AR20" s="63"/>
      <c r="AS20" s="113">
        <f t="shared" si="14"/>
        <v>0</v>
      </c>
      <c r="AT20" s="15" t="e">
        <f t="shared" si="104"/>
        <v>#DIV/0!</v>
      </c>
      <c r="AU20" s="63">
        <f t="shared" si="15"/>
        <v>0</v>
      </c>
      <c r="AV20" s="15">
        <f t="shared" si="105"/>
        <v>0</v>
      </c>
      <c r="AW20" s="80"/>
      <c r="AX20" s="63"/>
      <c r="AY20" s="113">
        <f t="shared" si="16"/>
        <v>0</v>
      </c>
      <c r="AZ20" s="15" t="e">
        <f t="shared" si="106"/>
        <v>#DIV/0!</v>
      </c>
      <c r="BA20" s="63">
        <f t="shared" si="17"/>
        <v>0</v>
      </c>
      <c r="BB20" s="15">
        <f t="shared" si="107"/>
        <v>0</v>
      </c>
      <c r="BC20" s="80"/>
      <c r="BD20" s="63"/>
      <c r="BE20" s="113">
        <f t="shared" si="18"/>
        <v>0</v>
      </c>
      <c r="BF20" s="15" t="e">
        <f t="shared" si="108"/>
        <v>#DIV/0!</v>
      </c>
      <c r="BG20" s="63">
        <f t="shared" si="19"/>
        <v>0</v>
      </c>
      <c r="BH20" s="15">
        <f t="shared" si="109"/>
        <v>0</v>
      </c>
      <c r="BI20" s="80"/>
      <c r="BJ20" s="63"/>
      <c r="BK20" s="113">
        <f t="shared" si="20"/>
        <v>0</v>
      </c>
      <c r="BL20" s="15" t="e">
        <f t="shared" si="110"/>
        <v>#DIV/0!</v>
      </c>
      <c r="BM20" s="63">
        <f t="shared" si="21"/>
        <v>0</v>
      </c>
      <c r="BN20" s="15">
        <f t="shared" si="111"/>
        <v>0</v>
      </c>
      <c r="BO20" s="80"/>
      <c r="BP20" s="63"/>
      <c r="BQ20" s="113">
        <f t="shared" si="22"/>
        <v>0</v>
      </c>
      <c r="BR20" s="15" t="e">
        <f t="shared" si="112"/>
        <v>#DIV/0!</v>
      </c>
      <c r="BS20" s="63">
        <f t="shared" si="23"/>
        <v>0</v>
      </c>
      <c r="BT20" s="63">
        <f t="shared" si="113"/>
        <v>0</v>
      </c>
      <c r="BU20" s="26"/>
      <c r="BV20" s="195"/>
      <c r="BW20" s="63">
        <f t="shared" si="24"/>
        <v>0</v>
      </c>
      <c r="BX20" s="15" t="e">
        <f t="shared" si="114"/>
        <v>#DIV/0!</v>
      </c>
      <c r="BY20" s="63">
        <f t="shared" si="25"/>
        <v>0</v>
      </c>
      <c r="BZ20" s="15">
        <f t="shared" si="115"/>
        <v>0</v>
      </c>
      <c r="CA20" s="80"/>
      <c r="CB20" s="63"/>
      <c r="CC20" s="113">
        <f t="shared" si="26"/>
        <v>0</v>
      </c>
      <c r="CD20" s="15" t="e">
        <f t="shared" si="116"/>
        <v>#DIV/0!</v>
      </c>
      <c r="CE20" s="63">
        <f t="shared" si="27"/>
        <v>0</v>
      </c>
      <c r="CF20" s="15">
        <f t="shared" si="117"/>
        <v>0</v>
      </c>
      <c r="CG20" s="80"/>
      <c r="CH20" s="63"/>
      <c r="CI20" s="113">
        <f t="shared" si="28"/>
        <v>0</v>
      </c>
      <c r="CJ20" s="15" t="e">
        <f t="shared" si="118"/>
        <v>#DIV/0!</v>
      </c>
      <c r="CK20" s="63">
        <f t="shared" si="29"/>
        <v>0</v>
      </c>
      <c r="CL20" s="15">
        <f t="shared" si="119"/>
        <v>0</v>
      </c>
      <c r="CM20" s="80"/>
      <c r="CN20" s="15"/>
      <c r="CO20" s="113">
        <f t="shared" si="30"/>
        <v>0</v>
      </c>
      <c r="CP20" s="15" t="e">
        <f t="shared" si="120"/>
        <v>#DIV/0!</v>
      </c>
      <c r="CQ20" s="63">
        <f t="shared" si="31"/>
        <v>0</v>
      </c>
      <c r="CR20" s="15">
        <f t="shared" si="121"/>
        <v>0</v>
      </c>
      <c r="CS20" s="80"/>
      <c r="CT20" s="15"/>
      <c r="CU20" s="113">
        <f t="shared" si="32"/>
        <v>0</v>
      </c>
      <c r="CV20" s="15" t="e">
        <f t="shared" si="122"/>
        <v>#DIV/0!</v>
      </c>
      <c r="CW20" s="63">
        <f t="shared" si="33"/>
        <v>0</v>
      </c>
      <c r="CX20" s="15">
        <f t="shared" si="123"/>
        <v>0</v>
      </c>
      <c r="CY20" s="80"/>
      <c r="CZ20" s="63"/>
      <c r="DA20" s="113">
        <f t="shared" si="34"/>
        <v>0</v>
      </c>
      <c r="DB20" s="15" t="e">
        <f t="shared" si="124"/>
        <v>#DIV/0!</v>
      </c>
      <c r="DC20" s="63">
        <f t="shared" si="35"/>
        <v>0</v>
      </c>
      <c r="DD20" s="15">
        <f t="shared" si="125"/>
        <v>0</v>
      </c>
      <c r="DE20" s="80"/>
      <c r="DF20" s="63"/>
      <c r="DG20" s="113">
        <f t="shared" si="36"/>
        <v>0</v>
      </c>
      <c r="DH20" s="15" t="e">
        <f t="shared" si="126"/>
        <v>#DIV/0!</v>
      </c>
      <c r="DI20" s="63">
        <f t="shared" si="37"/>
        <v>0</v>
      </c>
      <c r="DJ20" s="15">
        <f t="shared" si="127"/>
        <v>0</v>
      </c>
      <c r="DK20" s="80"/>
      <c r="DL20" s="63"/>
      <c r="DM20" s="113">
        <f t="shared" si="38"/>
        <v>0</v>
      </c>
      <c r="DN20" s="15" t="e">
        <f t="shared" si="128"/>
        <v>#DIV/0!</v>
      </c>
      <c r="DO20" s="63">
        <f t="shared" si="39"/>
        <v>0</v>
      </c>
      <c r="DP20" s="15">
        <f t="shared" si="129"/>
        <v>0</v>
      </c>
      <c r="DQ20" s="80"/>
      <c r="DR20" s="63"/>
      <c r="DS20" s="113">
        <f t="shared" si="40"/>
        <v>0</v>
      </c>
      <c r="DT20" s="15" t="e">
        <f t="shared" si="130"/>
        <v>#DIV/0!</v>
      </c>
      <c r="DU20" s="63">
        <f t="shared" si="41"/>
        <v>0</v>
      </c>
      <c r="DV20" s="15">
        <f t="shared" si="131"/>
        <v>0</v>
      </c>
      <c r="DW20" s="80"/>
      <c r="DX20" s="63"/>
      <c r="DY20" s="113">
        <f t="shared" si="42"/>
        <v>0</v>
      </c>
      <c r="DZ20" s="15" t="e">
        <f t="shared" si="132"/>
        <v>#DIV/0!</v>
      </c>
      <c r="EA20" s="63">
        <f t="shared" si="43"/>
        <v>0</v>
      </c>
      <c r="EB20" s="15">
        <f t="shared" si="133"/>
        <v>0</v>
      </c>
      <c r="EC20" s="80"/>
      <c r="ED20" s="63"/>
      <c r="EE20" s="113">
        <f t="shared" si="44"/>
        <v>0</v>
      </c>
      <c r="EF20" s="15" t="e">
        <f t="shared" si="134"/>
        <v>#DIV/0!</v>
      </c>
      <c r="EG20" s="63">
        <f t="shared" si="45"/>
        <v>0</v>
      </c>
      <c r="EH20" s="15">
        <f t="shared" si="135"/>
        <v>0</v>
      </c>
      <c r="EI20" s="80"/>
      <c r="EJ20" s="63"/>
      <c r="EK20" s="113">
        <f t="shared" si="46"/>
        <v>0</v>
      </c>
      <c r="EL20" s="15" t="e">
        <f t="shared" si="136"/>
        <v>#DIV/0!</v>
      </c>
      <c r="EM20" s="63">
        <f t="shared" si="47"/>
        <v>0</v>
      </c>
      <c r="EN20" s="15">
        <f t="shared" si="137"/>
        <v>0</v>
      </c>
      <c r="EO20" s="80"/>
      <c r="EP20" s="63"/>
      <c r="EQ20" s="113">
        <f t="shared" si="48"/>
        <v>0</v>
      </c>
      <c r="ER20" s="15" t="e">
        <f t="shared" si="138"/>
        <v>#DIV/0!</v>
      </c>
      <c r="ES20" s="63">
        <f t="shared" si="49"/>
        <v>0</v>
      </c>
      <c r="ET20" s="15">
        <f t="shared" si="139"/>
        <v>0</v>
      </c>
      <c r="EU20" s="80"/>
      <c r="EV20" s="63"/>
      <c r="EW20" s="113">
        <f t="shared" si="50"/>
        <v>0</v>
      </c>
      <c r="EX20" s="15" t="e">
        <f t="shared" si="140"/>
        <v>#DIV/0!</v>
      </c>
      <c r="EY20" s="63">
        <f t="shared" si="51"/>
        <v>0</v>
      </c>
      <c r="EZ20" s="15">
        <f t="shared" si="141"/>
        <v>0</v>
      </c>
      <c r="FA20" s="80"/>
      <c r="FB20" s="63"/>
      <c r="FC20" s="113">
        <f t="shared" si="52"/>
        <v>0</v>
      </c>
      <c r="FD20" s="15" t="e">
        <f t="shared" si="142"/>
        <v>#DIV/0!</v>
      </c>
      <c r="FE20" s="63">
        <f t="shared" si="53"/>
        <v>0</v>
      </c>
      <c r="FF20" s="15">
        <f t="shared" si="143"/>
        <v>0</v>
      </c>
      <c r="FG20" s="80"/>
      <c r="FH20" s="63"/>
      <c r="FI20" s="113">
        <f t="shared" si="54"/>
        <v>0</v>
      </c>
      <c r="FJ20" s="15" t="e">
        <f t="shared" si="144"/>
        <v>#DIV/0!</v>
      </c>
      <c r="FK20" s="63">
        <f t="shared" si="55"/>
        <v>0</v>
      </c>
      <c r="FL20" s="15">
        <f t="shared" si="145"/>
        <v>0</v>
      </c>
      <c r="FM20" s="80"/>
      <c r="FN20" s="63"/>
      <c r="FO20" s="113">
        <f t="shared" si="56"/>
        <v>0</v>
      </c>
      <c r="FP20" s="15" t="e">
        <f t="shared" si="146"/>
        <v>#DIV/0!</v>
      </c>
      <c r="FQ20" s="63">
        <f t="shared" si="57"/>
        <v>0</v>
      </c>
      <c r="FR20" s="15">
        <f t="shared" si="147"/>
        <v>0</v>
      </c>
      <c r="FS20" s="80"/>
      <c r="FT20" s="63"/>
      <c r="FU20" s="113">
        <f t="shared" si="58"/>
        <v>0</v>
      </c>
      <c r="FV20" s="15" t="e">
        <f t="shared" si="148"/>
        <v>#DIV/0!</v>
      </c>
      <c r="FW20" s="63">
        <f t="shared" si="59"/>
        <v>0</v>
      </c>
      <c r="FX20" s="15">
        <f t="shared" si="149"/>
        <v>0</v>
      </c>
      <c r="FY20" s="80"/>
      <c r="FZ20" s="63"/>
      <c r="GA20" s="113">
        <f t="shared" si="60"/>
        <v>0</v>
      </c>
      <c r="GB20" s="15" t="e">
        <f t="shared" si="150"/>
        <v>#DIV/0!</v>
      </c>
      <c r="GC20" s="63">
        <f t="shared" si="61"/>
        <v>0</v>
      </c>
      <c r="GD20" s="15">
        <f t="shared" si="151"/>
        <v>0</v>
      </c>
      <c r="GE20" s="80"/>
      <c r="GF20" s="63"/>
      <c r="GG20" s="113">
        <f t="shared" si="62"/>
        <v>0</v>
      </c>
      <c r="GH20" s="15" t="e">
        <f t="shared" si="152"/>
        <v>#DIV/0!</v>
      </c>
      <c r="GI20" s="63">
        <f t="shared" si="63"/>
        <v>0</v>
      </c>
      <c r="GJ20" s="15">
        <f t="shared" si="153"/>
        <v>0</v>
      </c>
      <c r="GK20" s="80"/>
      <c r="GL20" s="63"/>
      <c r="GM20" s="113">
        <f t="shared" si="64"/>
        <v>0</v>
      </c>
      <c r="GN20" s="15" t="e">
        <f t="shared" si="154"/>
        <v>#DIV/0!</v>
      </c>
      <c r="GO20" s="63">
        <f t="shared" si="65"/>
        <v>0</v>
      </c>
      <c r="GP20" s="15">
        <f t="shared" si="155"/>
        <v>0</v>
      </c>
      <c r="GQ20" s="80"/>
      <c r="GR20" s="63"/>
      <c r="GS20" s="113">
        <f t="shared" si="66"/>
        <v>0</v>
      </c>
      <c r="GT20" s="15" t="e">
        <f t="shared" si="156"/>
        <v>#DIV/0!</v>
      </c>
      <c r="GU20" s="63">
        <f t="shared" si="67"/>
        <v>0</v>
      </c>
      <c r="GV20" s="15">
        <f t="shared" si="157"/>
        <v>0</v>
      </c>
      <c r="GW20" s="80"/>
      <c r="GX20" s="63"/>
      <c r="GY20" s="113">
        <f t="shared" si="68"/>
        <v>0</v>
      </c>
      <c r="GZ20" s="15" t="e">
        <f t="shared" si="158"/>
        <v>#DIV/0!</v>
      </c>
      <c r="HA20" s="63">
        <f t="shared" si="69"/>
        <v>0</v>
      </c>
      <c r="HB20" s="15">
        <f t="shared" si="159"/>
        <v>0</v>
      </c>
      <c r="HC20" s="80"/>
      <c r="HD20" s="63"/>
      <c r="HE20" s="113">
        <f t="shared" si="70"/>
        <v>0</v>
      </c>
      <c r="HF20" s="15" t="e">
        <f t="shared" si="160"/>
        <v>#DIV/0!</v>
      </c>
      <c r="HG20" s="63">
        <f t="shared" si="71"/>
        <v>0</v>
      </c>
      <c r="HH20" s="15">
        <f t="shared" si="161"/>
        <v>0</v>
      </c>
      <c r="HI20" s="80"/>
      <c r="HJ20" s="63"/>
      <c r="HK20" s="113">
        <f t="shared" si="72"/>
        <v>0</v>
      </c>
      <c r="HL20" s="15" t="e">
        <f t="shared" si="162"/>
        <v>#DIV/0!</v>
      </c>
      <c r="HM20" s="63">
        <f t="shared" si="73"/>
        <v>0</v>
      </c>
      <c r="HN20" s="15">
        <f t="shared" si="163"/>
        <v>0</v>
      </c>
      <c r="HO20" s="80"/>
      <c r="HP20" s="63"/>
      <c r="HQ20" s="113">
        <f t="shared" si="74"/>
        <v>0</v>
      </c>
      <c r="HR20" s="15" t="e">
        <f t="shared" si="164"/>
        <v>#DIV/0!</v>
      </c>
      <c r="HS20" s="63">
        <f t="shared" si="75"/>
        <v>0</v>
      </c>
      <c r="HT20" s="15">
        <f t="shared" si="165"/>
        <v>0</v>
      </c>
      <c r="HU20" s="80"/>
      <c r="HV20" s="63"/>
      <c r="HW20" s="113">
        <f t="shared" si="76"/>
        <v>0</v>
      </c>
      <c r="HX20" s="15" t="e">
        <f t="shared" si="166"/>
        <v>#DIV/0!</v>
      </c>
      <c r="HY20" s="63">
        <f t="shared" si="77"/>
        <v>0</v>
      </c>
      <c r="HZ20" s="15">
        <f t="shared" si="167"/>
        <v>0</v>
      </c>
      <c r="IA20" s="80"/>
      <c r="IB20" s="63"/>
      <c r="IC20" s="113">
        <f t="shared" si="78"/>
        <v>0</v>
      </c>
      <c r="ID20" s="15" t="e">
        <f t="shared" si="168"/>
        <v>#DIV/0!</v>
      </c>
      <c r="IE20" s="63">
        <f t="shared" si="79"/>
        <v>0</v>
      </c>
      <c r="IF20" s="15">
        <f t="shared" si="169"/>
        <v>0</v>
      </c>
      <c r="IG20" s="80"/>
      <c r="IH20" s="63"/>
      <c r="II20" s="113">
        <f t="shared" si="80"/>
        <v>0</v>
      </c>
      <c r="IJ20" s="15" t="e">
        <f t="shared" si="170"/>
        <v>#DIV/0!</v>
      </c>
      <c r="IK20" s="63">
        <f t="shared" si="81"/>
        <v>0</v>
      </c>
      <c r="IL20" s="15">
        <f t="shared" si="171"/>
        <v>0</v>
      </c>
      <c r="IM20" s="80"/>
      <c r="IN20" s="63"/>
      <c r="IO20" s="113">
        <f t="shared" si="82"/>
        <v>0</v>
      </c>
      <c r="IP20" s="15" t="e">
        <f t="shared" si="172"/>
        <v>#DIV/0!</v>
      </c>
      <c r="IQ20" s="63">
        <f t="shared" si="83"/>
        <v>0</v>
      </c>
      <c r="IR20" s="15">
        <f t="shared" si="173"/>
        <v>0</v>
      </c>
      <c r="IS20" s="80"/>
      <c r="IT20" s="63"/>
      <c r="IU20" s="113">
        <f t="shared" si="84"/>
        <v>0</v>
      </c>
      <c r="IV20" s="15" t="e">
        <f t="shared" si="174"/>
        <v>#DIV/0!</v>
      </c>
      <c r="IW20" s="63">
        <f t="shared" si="85"/>
        <v>0</v>
      </c>
      <c r="IX20" s="15">
        <f t="shared" si="175"/>
        <v>0</v>
      </c>
      <c r="IY20" s="80"/>
      <c r="IZ20" s="63"/>
      <c r="JA20" s="113">
        <f t="shared" si="86"/>
        <v>0</v>
      </c>
      <c r="JB20" s="15" t="e">
        <f t="shared" si="176"/>
        <v>#DIV/0!</v>
      </c>
      <c r="JC20" s="63">
        <f t="shared" si="87"/>
        <v>0</v>
      </c>
      <c r="JD20" s="15">
        <f t="shared" si="177"/>
        <v>0</v>
      </c>
      <c r="JE20" s="80"/>
      <c r="JF20" s="63"/>
      <c r="JG20" s="113">
        <f t="shared" si="88"/>
        <v>0</v>
      </c>
      <c r="JH20" s="15" t="e">
        <f t="shared" si="178"/>
        <v>#DIV/0!</v>
      </c>
      <c r="JI20" s="63">
        <f t="shared" si="89"/>
        <v>0</v>
      </c>
      <c r="JJ20" s="15">
        <f t="shared" si="179"/>
        <v>0</v>
      </c>
      <c r="JK20" s="80"/>
      <c r="JL20" s="63"/>
      <c r="JM20" s="113">
        <f t="shared" si="90"/>
        <v>0</v>
      </c>
      <c r="JN20" s="15" t="e">
        <f t="shared" si="180"/>
        <v>#DIV/0!</v>
      </c>
      <c r="JO20" s="63">
        <f t="shared" si="91"/>
        <v>0</v>
      </c>
      <c r="JP20" s="15">
        <f t="shared" si="181"/>
        <v>0</v>
      </c>
    </row>
    <row r="21" spans="1:299" x14ac:dyDescent="0.25">
      <c r="B21" s="113" t="s">
        <v>109</v>
      </c>
      <c r="C21" s="63" t="e">
        <f>(3.61-0.2*$O$2)^2/(3.61+0.8*$O$2)</f>
        <v>#DIV/0!</v>
      </c>
      <c r="D21" s="63">
        <f>(3.61-0.2*$O$3)^2/(3.61+0.8*$O$3)</f>
        <v>1.8738172765982921</v>
      </c>
      <c r="E21" s="63" t="e">
        <f t="shared" si="1"/>
        <v>#DIV/0!</v>
      </c>
      <c r="F21" s="15">
        <f t="shared" si="2"/>
        <v>0</v>
      </c>
      <c r="G21" s="80"/>
      <c r="H21" s="63"/>
      <c r="I21" s="113">
        <f t="shared" si="3"/>
        <v>0</v>
      </c>
      <c r="J21" s="15" t="e">
        <f t="shared" si="92"/>
        <v>#DIV/0!</v>
      </c>
      <c r="K21" s="63">
        <f t="shared" si="0"/>
        <v>0</v>
      </c>
      <c r="L21" s="15">
        <f t="shared" si="93"/>
        <v>0</v>
      </c>
      <c r="M21" s="80"/>
      <c r="N21" s="63"/>
      <c r="O21" s="113">
        <f t="shared" si="4"/>
        <v>0</v>
      </c>
      <c r="P21" s="15" t="e">
        <f t="shared" si="94"/>
        <v>#DIV/0!</v>
      </c>
      <c r="Q21" s="63">
        <f t="shared" si="5"/>
        <v>0</v>
      </c>
      <c r="R21" s="15">
        <f t="shared" si="95"/>
        <v>0</v>
      </c>
      <c r="S21" s="80"/>
      <c r="T21" s="63"/>
      <c r="U21" s="113">
        <f t="shared" si="6"/>
        <v>0</v>
      </c>
      <c r="V21" s="15" t="e">
        <f t="shared" si="96"/>
        <v>#DIV/0!</v>
      </c>
      <c r="W21" s="63">
        <f t="shared" si="7"/>
        <v>0</v>
      </c>
      <c r="X21" s="15">
        <f t="shared" si="97"/>
        <v>0</v>
      </c>
      <c r="Y21" s="80"/>
      <c r="Z21" s="63"/>
      <c r="AA21" s="113">
        <f t="shared" si="8"/>
        <v>0</v>
      </c>
      <c r="AB21" s="15" t="e">
        <f t="shared" si="98"/>
        <v>#DIV/0!</v>
      </c>
      <c r="AC21" s="63">
        <f t="shared" si="9"/>
        <v>0</v>
      </c>
      <c r="AD21" s="15">
        <f t="shared" si="99"/>
        <v>0</v>
      </c>
      <c r="AE21" s="80"/>
      <c r="AF21" s="63"/>
      <c r="AG21" s="113">
        <f t="shared" si="10"/>
        <v>0</v>
      </c>
      <c r="AH21" s="15" t="e">
        <f t="shared" si="100"/>
        <v>#DIV/0!</v>
      </c>
      <c r="AI21" s="63">
        <f t="shared" si="11"/>
        <v>0</v>
      </c>
      <c r="AJ21" s="15">
        <f t="shared" si="101"/>
        <v>0</v>
      </c>
      <c r="AK21" s="80"/>
      <c r="AL21" s="63"/>
      <c r="AM21" s="113">
        <f t="shared" si="12"/>
        <v>0</v>
      </c>
      <c r="AN21" s="15" t="e">
        <f t="shared" si="102"/>
        <v>#DIV/0!</v>
      </c>
      <c r="AO21" s="63">
        <f t="shared" si="13"/>
        <v>0</v>
      </c>
      <c r="AP21" s="15">
        <f t="shared" si="103"/>
        <v>0</v>
      </c>
      <c r="AQ21" s="80"/>
      <c r="AR21" s="63"/>
      <c r="AS21" s="113">
        <f t="shared" si="14"/>
        <v>0</v>
      </c>
      <c r="AT21" s="15" t="e">
        <f t="shared" si="104"/>
        <v>#DIV/0!</v>
      </c>
      <c r="AU21" s="63">
        <f t="shared" si="15"/>
        <v>0</v>
      </c>
      <c r="AV21" s="15">
        <f t="shared" si="105"/>
        <v>0</v>
      </c>
      <c r="AW21" s="80"/>
      <c r="AX21" s="63"/>
      <c r="AY21" s="113">
        <f t="shared" si="16"/>
        <v>0</v>
      </c>
      <c r="AZ21" s="15" t="e">
        <f t="shared" si="106"/>
        <v>#DIV/0!</v>
      </c>
      <c r="BA21" s="63">
        <f t="shared" si="17"/>
        <v>0</v>
      </c>
      <c r="BB21" s="15">
        <f t="shared" si="107"/>
        <v>0</v>
      </c>
      <c r="BC21" s="80"/>
      <c r="BD21" s="63"/>
      <c r="BE21" s="113">
        <f t="shared" si="18"/>
        <v>0</v>
      </c>
      <c r="BF21" s="15" t="e">
        <f t="shared" si="108"/>
        <v>#DIV/0!</v>
      </c>
      <c r="BG21" s="63">
        <f t="shared" si="19"/>
        <v>0</v>
      </c>
      <c r="BH21" s="15">
        <f t="shared" si="109"/>
        <v>0</v>
      </c>
      <c r="BI21" s="80"/>
      <c r="BJ21" s="63"/>
      <c r="BK21" s="113">
        <f t="shared" si="20"/>
        <v>0</v>
      </c>
      <c r="BL21" s="15" t="e">
        <f t="shared" si="110"/>
        <v>#DIV/0!</v>
      </c>
      <c r="BM21" s="63">
        <f t="shared" si="21"/>
        <v>0</v>
      </c>
      <c r="BN21" s="15">
        <f t="shared" si="111"/>
        <v>0</v>
      </c>
      <c r="BO21" s="80"/>
      <c r="BP21" s="63"/>
      <c r="BQ21" s="113">
        <f t="shared" si="22"/>
        <v>0</v>
      </c>
      <c r="BR21" s="15" t="e">
        <f t="shared" si="112"/>
        <v>#DIV/0!</v>
      </c>
      <c r="BS21" s="63">
        <f t="shared" si="23"/>
        <v>0</v>
      </c>
      <c r="BT21" s="63">
        <f t="shared" si="113"/>
        <v>0</v>
      </c>
      <c r="BU21" s="26"/>
      <c r="BV21" s="195"/>
      <c r="BW21" s="63">
        <f t="shared" si="24"/>
        <v>0</v>
      </c>
      <c r="BX21" s="15" t="e">
        <f t="shared" si="114"/>
        <v>#DIV/0!</v>
      </c>
      <c r="BY21" s="63">
        <f t="shared" si="25"/>
        <v>0</v>
      </c>
      <c r="BZ21" s="15">
        <f t="shared" si="115"/>
        <v>0</v>
      </c>
      <c r="CA21" s="80"/>
      <c r="CB21" s="63"/>
      <c r="CC21" s="113">
        <f t="shared" si="26"/>
        <v>0</v>
      </c>
      <c r="CD21" s="15" t="e">
        <f t="shared" si="116"/>
        <v>#DIV/0!</v>
      </c>
      <c r="CE21" s="63">
        <f t="shared" si="27"/>
        <v>0</v>
      </c>
      <c r="CF21" s="15">
        <f t="shared" si="117"/>
        <v>0</v>
      </c>
      <c r="CG21" s="80"/>
      <c r="CH21" s="63"/>
      <c r="CI21" s="113">
        <f t="shared" si="28"/>
        <v>0</v>
      </c>
      <c r="CJ21" s="15" t="e">
        <f t="shared" si="118"/>
        <v>#DIV/0!</v>
      </c>
      <c r="CK21" s="63">
        <f t="shared" si="29"/>
        <v>0</v>
      </c>
      <c r="CL21" s="15">
        <f t="shared" si="119"/>
        <v>0</v>
      </c>
      <c r="CM21" s="80"/>
      <c r="CN21" s="15"/>
      <c r="CO21" s="113">
        <f t="shared" si="30"/>
        <v>0</v>
      </c>
      <c r="CP21" s="15" t="e">
        <f t="shared" si="120"/>
        <v>#DIV/0!</v>
      </c>
      <c r="CQ21" s="63">
        <f t="shared" si="31"/>
        <v>0</v>
      </c>
      <c r="CR21" s="15">
        <f t="shared" si="121"/>
        <v>0</v>
      </c>
      <c r="CS21" s="80"/>
      <c r="CT21" s="15"/>
      <c r="CU21" s="113">
        <f t="shared" si="32"/>
        <v>0</v>
      </c>
      <c r="CV21" s="15" t="e">
        <f t="shared" si="122"/>
        <v>#DIV/0!</v>
      </c>
      <c r="CW21" s="63">
        <f t="shared" si="33"/>
        <v>0</v>
      </c>
      <c r="CX21" s="15">
        <f t="shared" si="123"/>
        <v>0</v>
      </c>
      <c r="CY21" s="80"/>
      <c r="CZ21" s="63"/>
      <c r="DA21" s="113">
        <f t="shared" si="34"/>
        <v>0</v>
      </c>
      <c r="DB21" s="15" t="e">
        <f t="shared" si="124"/>
        <v>#DIV/0!</v>
      </c>
      <c r="DC21" s="63">
        <f t="shared" si="35"/>
        <v>0</v>
      </c>
      <c r="DD21" s="15">
        <f t="shared" si="125"/>
        <v>0</v>
      </c>
      <c r="DE21" s="80"/>
      <c r="DF21" s="63"/>
      <c r="DG21" s="113">
        <f t="shared" si="36"/>
        <v>0</v>
      </c>
      <c r="DH21" s="15" t="e">
        <f t="shared" si="126"/>
        <v>#DIV/0!</v>
      </c>
      <c r="DI21" s="63">
        <f t="shared" si="37"/>
        <v>0</v>
      </c>
      <c r="DJ21" s="15">
        <f t="shared" si="127"/>
        <v>0</v>
      </c>
      <c r="DK21" s="80">
        <v>1</v>
      </c>
      <c r="DL21" s="63">
        <v>3.62</v>
      </c>
      <c r="DM21" s="113" t="e">
        <f t="shared" si="38"/>
        <v>#DIV/0!</v>
      </c>
      <c r="DN21" s="15" t="e">
        <f t="shared" si="128"/>
        <v>#DIV/0!</v>
      </c>
      <c r="DO21" s="63">
        <f t="shared" si="39"/>
        <v>1.8821469876798396</v>
      </c>
      <c r="DP21" s="15">
        <f t="shared" si="129"/>
        <v>1.8821469876798396</v>
      </c>
      <c r="DQ21" s="80"/>
      <c r="DR21" s="63"/>
      <c r="DS21" s="113">
        <f t="shared" si="40"/>
        <v>0</v>
      </c>
      <c r="DT21" s="15" t="e">
        <f t="shared" si="130"/>
        <v>#DIV/0!</v>
      </c>
      <c r="DU21" s="63">
        <f t="shared" si="41"/>
        <v>0</v>
      </c>
      <c r="DV21" s="15">
        <f t="shared" si="131"/>
        <v>0</v>
      </c>
      <c r="DW21" s="80"/>
      <c r="DX21" s="63"/>
      <c r="DY21" s="113">
        <f t="shared" si="42"/>
        <v>0</v>
      </c>
      <c r="DZ21" s="15" t="e">
        <f t="shared" si="132"/>
        <v>#DIV/0!</v>
      </c>
      <c r="EA21" s="63">
        <f t="shared" si="43"/>
        <v>0</v>
      </c>
      <c r="EB21" s="15">
        <f t="shared" si="133"/>
        <v>0</v>
      </c>
      <c r="EC21" s="80"/>
      <c r="ED21" s="63"/>
      <c r="EE21" s="113">
        <f t="shared" si="44"/>
        <v>0</v>
      </c>
      <c r="EF21" s="15" t="e">
        <f t="shared" si="134"/>
        <v>#DIV/0!</v>
      </c>
      <c r="EG21" s="63">
        <f t="shared" si="45"/>
        <v>0</v>
      </c>
      <c r="EH21" s="15">
        <f t="shared" si="135"/>
        <v>0</v>
      </c>
      <c r="EI21" s="80"/>
      <c r="EJ21" s="63"/>
      <c r="EK21" s="113">
        <f t="shared" si="46"/>
        <v>0</v>
      </c>
      <c r="EL21" s="15" t="e">
        <f t="shared" si="136"/>
        <v>#DIV/0!</v>
      </c>
      <c r="EM21" s="63">
        <f t="shared" si="47"/>
        <v>0</v>
      </c>
      <c r="EN21" s="15">
        <f t="shared" si="137"/>
        <v>0</v>
      </c>
      <c r="EO21" s="80"/>
      <c r="EP21" s="63"/>
      <c r="EQ21" s="113">
        <f t="shared" si="48"/>
        <v>0</v>
      </c>
      <c r="ER21" s="15" t="e">
        <f t="shared" si="138"/>
        <v>#DIV/0!</v>
      </c>
      <c r="ES21" s="63">
        <f t="shared" si="49"/>
        <v>0</v>
      </c>
      <c r="ET21" s="15">
        <f t="shared" si="139"/>
        <v>0</v>
      </c>
      <c r="EU21" s="80"/>
      <c r="EV21" s="63"/>
      <c r="EW21" s="113">
        <f t="shared" si="50"/>
        <v>0</v>
      </c>
      <c r="EX21" s="15" t="e">
        <f t="shared" si="140"/>
        <v>#DIV/0!</v>
      </c>
      <c r="EY21" s="63">
        <f t="shared" si="51"/>
        <v>0</v>
      </c>
      <c r="EZ21" s="15">
        <f t="shared" si="141"/>
        <v>0</v>
      </c>
      <c r="FA21" s="80"/>
      <c r="FB21" s="63"/>
      <c r="FC21" s="113">
        <f t="shared" si="52"/>
        <v>0</v>
      </c>
      <c r="FD21" s="15" t="e">
        <f t="shared" si="142"/>
        <v>#DIV/0!</v>
      </c>
      <c r="FE21" s="63">
        <f t="shared" si="53"/>
        <v>0</v>
      </c>
      <c r="FF21" s="15">
        <f t="shared" si="143"/>
        <v>0</v>
      </c>
      <c r="FG21" s="80"/>
      <c r="FH21" s="63"/>
      <c r="FI21" s="113">
        <f t="shared" si="54"/>
        <v>0</v>
      </c>
      <c r="FJ21" s="15" t="e">
        <f t="shared" si="144"/>
        <v>#DIV/0!</v>
      </c>
      <c r="FK21" s="63">
        <f t="shared" si="55"/>
        <v>0</v>
      </c>
      <c r="FL21" s="15">
        <f t="shared" si="145"/>
        <v>0</v>
      </c>
      <c r="FM21" s="80"/>
      <c r="FN21" s="63"/>
      <c r="FO21" s="113">
        <f t="shared" si="56"/>
        <v>0</v>
      </c>
      <c r="FP21" s="15" t="e">
        <f t="shared" si="146"/>
        <v>#DIV/0!</v>
      </c>
      <c r="FQ21" s="63">
        <f t="shared" si="57"/>
        <v>0</v>
      </c>
      <c r="FR21" s="15">
        <f t="shared" si="147"/>
        <v>0</v>
      </c>
      <c r="FS21" s="80"/>
      <c r="FT21" s="63"/>
      <c r="FU21" s="113">
        <f t="shared" si="58"/>
        <v>0</v>
      </c>
      <c r="FV21" s="15" t="e">
        <f t="shared" si="148"/>
        <v>#DIV/0!</v>
      </c>
      <c r="FW21" s="63">
        <f t="shared" si="59"/>
        <v>0</v>
      </c>
      <c r="FX21" s="15">
        <f t="shared" si="149"/>
        <v>0</v>
      </c>
      <c r="FY21" s="80"/>
      <c r="FZ21" s="63"/>
      <c r="GA21" s="113">
        <f t="shared" si="60"/>
        <v>0</v>
      </c>
      <c r="GB21" s="15" t="e">
        <f t="shared" si="150"/>
        <v>#DIV/0!</v>
      </c>
      <c r="GC21" s="63">
        <f t="shared" si="61"/>
        <v>0</v>
      </c>
      <c r="GD21" s="15">
        <f t="shared" si="151"/>
        <v>0</v>
      </c>
      <c r="GE21" s="80"/>
      <c r="GF21" s="63"/>
      <c r="GG21" s="113">
        <f t="shared" si="62"/>
        <v>0</v>
      </c>
      <c r="GH21" s="15" t="e">
        <f t="shared" si="152"/>
        <v>#DIV/0!</v>
      </c>
      <c r="GI21" s="63">
        <f t="shared" si="63"/>
        <v>0</v>
      </c>
      <c r="GJ21" s="15">
        <f t="shared" si="153"/>
        <v>0</v>
      </c>
      <c r="GK21" s="80"/>
      <c r="GL21" s="63"/>
      <c r="GM21" s="113">
        <f t="shared" si="64"/>
        <v>0</v>
      </c>
      <c r="GN21" s="15" t="e">
        <f t="shared" si="154"/>
        <v>#DIV/0!</v>
      </c>
      <c r="GO21" s="63">
        <f t="shared" si="65"/>
        <v>0</v>
      </c>
      <c r="GP21" s="15">
        <f t="shared" si="155"/>
        <v>0</v>
      </c>
      <c r="GQ21" s="80"/>
      <c r="GR21" s="63"/>
      <c r="GS21" s="113">
        <f t="shared" si="66"/>
        <v>0</v>
      </c>
      <c r="GT21" s="15" t="e">
        <f t="shared" si="156"/>
        <v>#DIV/0!</v>
      </c>
      <c r="GU21" s="63">
        <f t="shared" si="67"/>
        <v>0</v>
      </c>
      <c r="GV21" s="15">
        <f t="shared" si="157"/>
        <v>0</v>
      </c>
      <c r="GW21" s="80"/>
      <c r="GX21" s="63"/>
      <c r="GY21" s="113">
        <f t="shared" si="68"/>
        <v>0</v>
      </c>
      <c r="GZ21" s="15" t="e">
        <f t="shared" si="158"/>
        <v>#DIV/0!</v>
      </c>
      <c r="HA21" s="63">
        <f t="shared" si="69"/>
        <v>0</v>
      </c>
      <c r="HB21" s="15">
        <f t="shared" si="159"/>
        <v>0</v>
      </c>
      <c r="HC21" s="80"/>
      <c r="HD21" s="63"/>
      <c r="HE21" s="113">
        <f t="shared" si="70"/>
        <v>0</v>
      </c>
      <c r="HF21" s="15" t="e">
        <f t="shared" si="160"/>
        <v>#DIV/0!</v>
      </c>
      <c r="HG21" s="63">
        <f t="shared" si="71"/>
        <v>0</v>
      </c>
      <c r="HH21" s="15">
        <f t="shared" si="161"/>
        <v>0</v>
      </c>
      <c r="HI21" s="80"/>
      <c r="HJ21" s="63"/>
      <c r="HK21" s="113">
        <f t="shared" si="72"/>
        <v>0</v>
      </c>
      <c r="HL21" s="15" t="e">
        <f t="shared" si="162"/>
        <v>#DIV/0!</v>
      </c>
      <c r="HM21" s="63">
        <f t="shared" si="73"/>
        <v>0</v>
      </c>
      <c r="HN21" s="15">
        <f t="shared" si="163"/>
        <v>0</v>
      </c>
      <c r="HO21" s="80"/>
      <c r="HP21" s="63"/>
      <c r="HQ21" s="113">
        <f t="shared" si="74"/>
        <v>0</v>
      </c>
      <c r="HR21" s="15" t="e">
        <f t="shared" si="164"/>
        <v>#DIV/0!</v>
      </c>
      <c r="HS21" s="63">
        <f t="shared" si="75"/>
        <v>0</v>
      </c>
      <c r="HT21" s="15">
        <f t="shared" si="165"/>
        <v>0</v>
      </c>
      <c r="HU21" s="80"/>
      <c r="HV21" s="63"/>
      <c r="HW21" s="113">
        <f t="shared" si="76"/>
        <v>0</v>
      </c>
      <c r="HX21" s="15" t="e">
        <f t="shared" si="166"/>
        <v>#DIV/0!</v>
      </c>
      <c r="HY21" s="63">
        <f t="shared" si="77"/>
        <v>0</v>
      </c>
      <c r="HZ21" s="15">
        <f t="shared" si="167"/>
        <v>0</v>
      </c>
      <c r="IA21" s="80"/>
      <c r="IB21" s="63"/>
      <c r="IC21" s="113">
        <f t="shared" si="78"/>
        <v>0</v>
      </c>
      <c r="ID21" s="15" t="e">
        <f t="shared" si="168"/>
        <v>#DIV/0!</v>
      </c>
      <c r="IE21" s="63">
        <f t="shared" si="79"/>
        <v>0</v>
      </c>
      <c r="IF21" s="15">
        <f t="shared" si="169"/>
        <v>0</v>
      </c>
      <c r="IG21" s="80"/>
      <c r="IH21" s="63"/>
      <c r="II21" s="113">
        <f t="shared" si="80"/>
        <v>0</v>
      </c>
      <c r="IJ21" s="15" t="e">
        <f t="shared" si="170"/>
        <v>#DIV/0!</v>
      </c>
      <c r="IK21" s="63">
        <f t="shared" si="81"/>
        <v>0</v>
      </c>
      <c r="IL21" s="15">
        <f t="shared" si="171"/>
        <v>0</v>
      </c>
      <c r="IM21" s="80"/>
      <c r="IN21" s="63"/>
      <c r="IO21" s="113">
        <f t="shared" si="82"/>
        <v>0</v>
      </c>
      <c r="IP21" s="15" t="e">
        <f t="shared" si="172"/>
        <v>#DIV/0!</v>
      </c>
      <c r="IQ21" s="63">
        <f t="shared" si="83"/>
        <v>0</v>
      </c>
      <c r="IR21" s="15">
        <f t="shared" si="173"/>
        <v>0</v>
      </c>
      <c r="IS21" s="80"/>
      <c r="IT21" s="63"/>
      <c r="IU21" s="113">
        <f t="shared" si="84"/>
        <v>0</v>
      </c>
      <c r="IV21" s="15" t="e">
        <f t="shared" si="174"/>
        <v>#DIV/0!</v>
      </c>
      <c r="IW21" s="63">
        <f t="shared" si="85"/>
        <v>0</v>
      </c>
      <c r="IX21" s="15">
        <f t="shared" si="175"/>
        <v>0</v>
      </c>
      <c r="IY21" s="80"/>
      <c r="IZ21" s="63"/>
      <c r="JA21" s="113">
        <f t="shared" si="86"/>
        <v>0</v>
      </c>
      <c r="JB21" s="15" t="e">
        <f t="shared" si="176"/>
        <v>#DIV/0!</v>
      </c>
      <c r="JC21" s="63">
        <f t="shared" si="87"/>
        <v>0</v>
      </c>
      <c r="JD21" s="15">
        <f t="shared" si="177"/>
        <v>0</v>
      </c>
      <c r="JE21" s="80"/>
      <c r="JF21" s="63"/>
      <c r="JG21" s="113">
        <f t="shared" si="88"/>
        <v>0</v>
      </c>
      <c r="JH21" s="15" t="e">
        <f t="shared" si="178"/>
        <v>#DIV/0!</v>
      </c>
      <c r="JI21" s="63">
        <f t="shared" si="89"/>
        <v>0</v>
      </c>
      <c r="JJ21" s="15">
        <f t="shared" si="179"/>
        <v>0</v>
      </c>
      <c r="JK21" s="80"/>
      <c r="JL21" s="63"/>
      <c r="JM21" s="113">
        <f t="shared" si="90"/>
        <v>0</v>
      </c>
      <c r="JN21" s="15" t="e">
        <f t="shared" si="180"/>
        <v>#DIV/0!</v>
      </c>
      <c r="JO21" s="63">
        <f t="shared" si="91"/>
        <v>0</v>
      </c>
      <c r="JP21" s="15">
        <f t="shared" si="181"/>
        <v>0</v>
      </c>
    </row>
    <row r="22" spans="1:299" x14ac:dyDescent="0.25">
      <c r="B22" s="113" t="s">
        <v>108</v>
      </c>
      <c r="C22" s="63" t="e">
        <f>(3.41-0.2*$O$2)^2/(3.41+0.8*$O$2)</f>
        <v>#DIV/0!</v>
      </c>
      <c r="D22" s="63">
        <f>(3.41-0.2*$O$3)^2/(3.41+0.8*$O$3)</f>
        <v>1.7085809877927876</v>
      </c>
      <c r="E22" s="63" t="e">
        <f t="shared" si="1"/>
        <v>#DIV/0!</v>
      </c>
      <c r="F22" s="15">
        <f t="shared" si="2"/>
        <v>0</v>
      </c>
      <c r="G22" s="80"/>
      <c r="H22" s="63"/>
      <c r="I22" s="113">
        <f t="shared" si="3"/>
        <v>0</v>
      </c>
      <c r="J22" s="15" t="e">
        <f t="shared" si="92"/>
        <v>#DIV/0!</v>
      </c>
      <c r="K22" s="63">
        <f t="shared" si="0"/>
        <v>0</v>
      </c>
      <c r="L22" s="15">
        <f t="shared" si="93"/>
        <v>0</v>
      </c>
      <c r="M22" s="80"/>
      <c r="N22" s="63"/>
      <c r="O22" s="113">
        <f t="shared" si="4"/>
        <v>0</v>
      </c>
      <c r="P22" s="15" t="e">
        <f t="shared" si="94"/>
        <v>#DIV/0!</v>
      </c>
      <c r="Q22" s="63">
        <f t="shared" si="5"/>
        <v>0</v>
      </c>
      <c r="R22" s="15">
        <f t="shared" si="95"/>
        <v>0</v>
      </c>
      <c r="S22" s="80"/>
      <c r="T22" s="63"/>
      <c r="U22" s="113">
        <f t="shared" si="6"/>
        <v>0</v>
      </c>
      <c r="V22" s="15" t="e">
        <f t="shared" si="96"/>
        <v>#DIV/0!</v>
      </c>
      <c r="W22" s="63">
        <f t="shared" si="7"/>
        <v>0</v>
      </c>
      <c r="X22" s="15">
        <f t="shared" si="97"/>
        <v>0</v>
      </c>
      <c r="Y22" s="80"/>
      <c r="Z22" s="63"/>
      <c r="AA22" s="113">
        <f t="shared" si="8"/>
        <v>0</v>
      </c>
      <c r="AB22" s="15" t="e">
        <f t="shared" si="98"/>
        <v>#DIV/0!</v>
      </c>
      <c r="AC22" s="63">
        <f t="shared" si="9"/>
        <v>0</v>
      </c>
      <c r="AD22" s="15">
        <f t="shared" si="99"/>
        <v>0</v>
      </c>
      <c r="AE22" s="80"/>
      <c r="AF22" s="63"/>
      <c r="AG22" s="113">
        <f t="shared" si="10"/>
        <v>0</v>
      </c>
      <c r="AH22" s="15" t="e">
        <f t="shared" si="100"/>
        <v>#DIV/0!</v>
      </c>
      <c r="AI22" s="63">
        <f t="shared" si="11"/>
        <v>0</v>
      </c>
      <c r="AJ22" s="15">
        <f t="shared" si="101"/>
        <v>0</v>
      </c>
      <c r="AK22" s="80"/>
      <c r="AL22" s="63"/>
      <c r="AM22" s="113">
        <f t="shared" si="12"/>
        <v>0</v>
      </c>
      <c r="AN22" s="15" t="e">
        <f t="shared" si="102"/>
        <v>#DIV/0!</v>
      </c>
      <c r="AO22" s="63">
        <f t="shared" si="13"/>
        <v>0</v>
      </c>
      <c r="AP22" s="15">
        <f t="shared" si="103"/>
        <v>0</v>
      </c>
      <c r="AQ22" s="80"/>
      <c r="AR22" s="63"/>
      <c r="AS22" s="113">
        <f t="shared" si="14"/>
        <v>0</v>
      </c>
      <c r="AT22" s="15" t="e">
        <f t="shared" si="104"/>
        <v>#DIV/0!</v>
      </c>
      <c r="AU22" s="63">
        <f t="shared" si="15"/>
        <v>0</v>
      </c>
      <c r="AV22" s="15">
        <f t="shared" si="105"/>
        <v>0</v>
      </c>
      <c r="AW22" s="80"/>
      <c r="AX22" s="63"/>
      <c r="AY22" s="113">
        <f t="shared" si="16"/>
        <v>0</v>
      </c>
      <c r="AZ22" s="15" t="e">
        <f t="shared" si="106"/>
        <v>#DIV/0!</v>
      </c>
      <c r="BA22" s="63">
        <f t="shared" si="17"/>
        <v>0</v>
      </c>
      <c r="BB22" s="15">
        <f t="shared" si="107"/>
        <v>0</v>
      </c>
      <c r="BC22" s="80"/>
      <c r="BD22" s="63"/>
      <c r="BE22" s="113">
        <f t="shared" si="18"/>
        <v>0</v>
      </c>
      <c r="BF22" s="15" t="e">
        <f t="shared" si="108"/>
        <v>#DIV/0!</v>
      </c>
      <c r="BG22" s="63">
        <f t="shared" si="19"/>
        <v>0</v>
      </c>
      <c r="BH22" s="15">
        <f t="shared" si="109"/>
        <v>0</v>
      </c>
      <c r="BI22" s="80"/>
      <c r="BJ22" s="63"/>
      <c r="BK22" s="113">
        <f t="shared" si="20"/>
        <v>0</v>
      </c>
      <c r="BL22" s="15" t="e">
        <f t="shared" si="110"/>
        <v>#DIV/0!</v>
      </c>
      <c r="BM22" s="63">
        <f t="shared" si="21"/>
        <v>0</v>
      </c>
      <c r="BN22" s="15">
        <f t="shared" si="111"/>
        <v>0</v>
      </c>
      <c r="BO22" s="80"/>
      <c r="BP22" s="63"/>
      <c r="BQ22" s="113">
        <f t="shared" si="22"/>
        <v>0</v>
      </c>
      <c r="BR22" s="15" t="e">
        <f t="shared" si="112"/>
        <v>#DIV/0!</v>
      </c>
      <c r="BS22" s="63">
        <f t="shared" si="23"/>
        <v>0</v>
      </c>
      <c r="BT22" s="63">
        <f t="shared" si="113"/>
        <v>0</v>
      </c>
      <c r="BU22" s="26"/>
      <c r="BV22" s="195"/>
      <c r="BW22" s="63">
        <f t="shared" si="24"/>
        <v>0</v>
      </c>
      <c r="BX22" s="15" t="e">
        <f t="shared" si="114"/>
        <v>#DIV/0!</v>
      </c>
      <c r="BY22" s="63">
        <f t="shared" si="25"/>
        <v>0</v>
      </c>
      <c r="BZ22" s="15">
        <f t="shared" si="115"/>
        <v>0</v>
      </c>
      <c r="CA22" s="80"/>
      <c r="CB22" s="63"/>
      <c r="CC22" s="113">
        <f t="shared" si="26"/>
        <v>0</v>
      </c>
      <c r="CD22" s="15" t="e">
        <f t="shared" si="116"/>
        <v>#DIV/0!</v>
      </c>
      <c r="CE22" s="63">
        <f t="shared" si="27"/>
        <v>0</v>
      </c>
      <c r="CF22" s="15">
        <f t="shared" si="117"/>
        <v>0</v>
      </c>
      <c r="CG22" s="80"/>
      <c r="CH22" s="63"/>
      <c r="CI22" s="113">
        <f t="shared" si="28"/>
        <v>0</v>
      </c>
      <c r="CJ22" s="15" t="e">
        <f t="shared" si="118"/>
        <v>#DIV/0!</v>
      </c>
      <c r="CK22" s="63">
        <f t="shared" si="29"/>
        <v>0</v>
      </c>
      <c r="CL22" s="15">
        <f t="shared" si="119"/>
        <v>0</v>
      </c>
      <c r="CM22" s="80"/>
      <c r="CN22" s="15"/>
      <c r="CO22" s="113">
        <f t="shared" si="30"/>
        <v>0</v>
      </c>
      <c r="CP22" s="15" t="e">
        <f t="shared" si="120"/>
        <v>#DIV/0!</v>
      </c>
      <c r="CQ22" s="63">
        <f t="shared" si="31"/>
        <v>0</v>
      </c>
      <c r="CR22" s="15">
        <f t="shared" si="121"/>
        <v>0</v>
      </c>
      <c r="CS22" s="80"/>
      <c r="CT22" s="15"/>
      <c r="CU22" s="113">
        <f t="shared" si="32"/>
        <v>0</v>
      </c>
      <c r="CV22" s="15" t="e">
        <f t="shared" si="122"/>
        <v>#DIV/0!</v>
      </c>
      <c r="CW22" s="63">
        <f t="shared" si="33"/>
        <v>0</v>
      </c>
      <c r="CX22" s="15">
        <f t="shared" si="123"/>
        <v>0</v>
      </c>
      <c r="CY22" s="80"/>
      <c r="CZ22" s="63"/>
      <c r="DA22" s="113">
        <f t="shared" si="34"/>
        <v>0</v>
      </c>
      <c r="DB22" s="15" t="e">
        <f t="shared" si="124"/>
        <v>#DIV/0!</v>
      </c>
      <c r="DC22" s="63">
        <f t="shared" si="35"/>
        <v>0</v>
      </c>
      <c r="DD22" s="15">
        <f t="shared" si="125"/>
        <v>0</v>
      </c>
      <c r="DE22" s="80"/>
      <c r="DF22" s="63"/>
      <c r="DG22" s="113">
        <f t="shared" si="36"/>
        <v>0</v>
      </c>
      <c r="DH22" s="15" t="e">
        <f t="shared" si="126"/>
        <v>#DIV/0!</v>
      </c>
      <c r="DI22" s="63">
        <f t="shared" si="37"/>
        <v>0</v>
      </c>
      <c r="DJ22" s="15">
        <f t="shared" si="127"/>
        <v>0</v>
      </c>
      <c r="DK22" s="80"/>
      <c r="DL22" s="63"/>
      <c r="DM22" s="113">
        <f t="shared" si="38"/>
        <v>0</v>
      </c>
      <c r="DN22" s="15" t="e">
        <f t="shared" si="128"/>
        <v>#DIV/0!</v>
      </c>
      <c r="DO22" s="63">
        <f t="shared" si="39"/>
        <v>0</v>
      </c>
      <c r="DP22" s="15">
        <f t="shared" si="129"/>
        <v>0</v>
      </c>
      <c r="DQ22" s="80"/>
      <c r="DR22" s="63"/>
      <c r="DS22" s="113">
        <f t="shared" si="40"/>
        <v>0</v>
      </c>
      <c r="DT22" s="15" t="e">
        <f t="shared" si="130"/>
        <v>#DIV/0!</v>
      </c>
      <c r="DU22" s="63">
        <f t="shared" si="41"/>
        <v>0</v>
      </c>
      <c r="DV22" s="15">
        <f t="shared" si="131"/>
        <v>0</v>
      </c>
      <c r="DW22" s="80"/>
      <c r="DX22" s="63"/>
      <c r="DY22" s="113">
        <f t="shared" si="42"/>
        <v>0</v>
      </c>
      <c r="DZ22" s="15" t="e">
        <f t="shared" si="132"/>
        <v>#DIV/0!</v>
      </c>
      <c r="EA22" s="63">
        <f t="shared" si="43"/>
        <v>0</v>
      </c>
      <c r="EB22" s="15">
        <f t="shared" si="133"/>
        <v>0</v>
      </c>
      <c r="EC22" s="80"/>
      <c r="ED22" s="63"/>
      <c r="EE22" s="113">
        <f t="shared" si="44"/>
        <v>0</v>
      </c>
      <c r="EF22" s="15" t="e">
        <f t="shared" si="134"/>
        <v>#DIV/0!</v>
      </c>
      <c r="EG22" s="63">
        <f t="shared" si="45"/>
        <v>0</v>
      </c>
      <c r="EH22" s="15">
        <f t="shared" si="135"/>
        <v>0</v>
      </c>
      <c r="EI22" s="80"/>
      <c r="EJ22" s="63"/>
      <c r="EK22" s="113">
        <f t="shared" si="46"/>
        <v>0</v>
      </c>
      <c r="EL22" s="15" t="e">
        <f t="shared" si="136"/>
        <v>#DIV/0!</v>
      </c>
      <c r="EM22" s="63">
        <f t="shared" si="47"/>
        <v>0</v>
      </c>
      <c r="EN22" s="15">
        <f t="shared" si="137"/>
        <v>0</v>
      </c>
      <c r="EO22" s="80"/>
      <c r="EP22" s="63"/>
      <c r="EQ22" s="113">
        <f t="shared" si="48"/>
        <v>0</v>
      </c>
      <c r="ER22" s="15" t="e">
        <f t="shared" si="138"/>
        <v>#DIV/0!</v>
      </c>
      <c r="ES22" s="63">
        <f t="shared" si="49"/>
        <v>0</v>
      </c>
      <c r="ET22" s="15">
        <f t="shared" si="139"/>
        <v>0</v>
      </c>
      <c r="EU22" s="80"/>
      <c r="EV22" s="63"/>
      <c r="EW22" s="113">
        <f t="shared" si="50"/>
        <v>0</v>
      </c>
      <c r="EX22" s="15" t="e">
        <f t="shared" si="140"/>
        <v>#DIV/0!</v>
      </c>
      <c r="EY22" s="63">
        <f t="shared" si="51"/>
        <v>0</v>
      </c>
      <c r="EZ22" s="15">
        <f t="shared" si="141"/>
        <v>0</v>
      </c>
      <c r="FA22" s="80"/>
      <c r="FB22" s="63"/>
      <c r="FC22" s="113">
        <f t="shared" si="52"/>
        <v>0</v>
      </c>
      <c r="FD22" s="15" t="e">
        <f t="shared" si="142"/>
        <v>#DIV/0!</v>
      </c>
      <c r="FE22" s="63">
        <f t="shared" si="53"/>
        <v>0</v>
      </c>
      <c r="FF22" s="15">
        <f t="shared" si="143"/>
        <v>0</v>
      </c>
      <c r="FG22" s="80"/>
      <c r="FH22" s="63"/>
      <c r="FI22" s="113">
        <f t="shared" si="54"/>
        <v>0</v>
      </c>
      <c r="FJ22" s="15" t="e">
        <f t="shared" si="144"/>
        <v>#DIV/0!</v>
      </c>
      <c r="FK22" s="63">
        <f t="shared" si="55"/>
        <v>0</v>
      </c>
      <c r="FL22" s="15">
        <f t="shared" si="145"/>
        <v>0</v>
      </c>
      <c r="FM22" s="80"/>
      <c r="FN22" s="63"/>
      <c r="FO22" s="113">
        <f t="shared" si="56"/>
        <v>0</v>
      </c>
      <c r="FP22" s="15" t="e">
        <f t="shared" si="146"/>
        <v>#DIV/0!</v>
      </c>
      <c r="FQ22" s="63">
        <f t="shared" si="57"/>
        <v>0</v>
      </c>
      <c r="FR22" s="15">
        <f t="shared" si="147"/>
        <v>0</v>
      </c>
      <c r="FS22" s="80"/>
      <c r="FT22" s="63"/>
      <c r="FU22" s="113">
        <f t="shared" si="58"/>
        <v>0</v>
      </c>
      <c r="FV22" s="15" t="e">
        <f t="shared" si="148"/>
        <v>#DIV/0!</v>
      </c>
      <c r="FW22" s="63">
        <f t="shared" si="59"/>
        <v>0</v>
      </c>
      <c r="FX22" s="15">
        <f t="shared" si="149"/>
        <v>0</v>
      </c>
      <c r="FY22" s="80"/>
      <c r="FZ22" s="63"/>
      <c r="GA22" s="113">
        <f t="shared" si="60"/>
        <v>0</v>
      </c>
      <c r="GB22" s="15" t="e">
        <f t="shared" si="150"/>
        <v>#DIV/0!</v>
      </c>
      <c r="GC22" s="63">
        <f t="shared" si="61"/>
        <v>0</v>
      </c>
      <c r="GD22" s="15">
        <f t="shared" si="151"/>
        <v>0</v>
      </c>
      <c r="GE22" s="80"/>
      <c r="GF22" s="63"/>
      <c r="GG22" s="113">
        <f t="shared" si="62"/>
        <v>0</v>
      </c>
      <c r="GH22" s="15" t="e">
        <f t="shared" si="152"/>
        <v>#DIV/0!</v>
      </c>
      <c r="GI22" s="63">
        <f t="shared" si="63"/>
        <v>0</v>
      </c>
      <c r="GJ22" s="15">
        <f t="shared" si="153"/>
        <v>0</v>
      </c>
      <c r="GK22" s="80"/>
      <c r="GL22" s="63"/>
      <c r="GM22" s="113">
        <f t="shared" si="64"/>
        <v>0</v>
      </c>
      <c r="GN22" s="15" t="e">
        <f t="shared" si="154"/>
        <v>#DIV/0!</v>
      </c>
      <c r="GO22" s="63">
        <f t="shared" si="65"/>
        <v>0</v>
      </c>
      <c r="GP22" s="15">
        <f t="shared" si="155"/>
        <v>0</v>
      </c>
      <c r="GQ22" s="80"/>
      <c r="GR22" s="63"/>
      <c r="GS22" s="113">
        <f t="shared" si="66"/>
        <v>0</v>
      </c>
      <c r="GT22" s="15" t="e">
        <f t="shared" si="156"/>
        <v>#DIV/0!</v>
      </c>
      <c r="GU22" s="63">
        <f t="shared" si="67"/>
        <v>0</v>
      </c>
      <c r="GV22" s="15">
        <f t="shared" si="157"/>
        <v>0</v>
      </c>
      <c r="GW22" s="80"/>
      <c r="GX22" s="63"/>
      <c r="GY22" s="113">
        <f t="shared" si="68"/>
        <v>0</v>
      </c>
      <c r="GZ22" s="15" t="e">
        <f t="shared" si="158"/>
        <v>#DIV/0!</v>
      </c>
      <c r="HA22" s="63">
        <f t="shared" si="69"/>
        <v>0</v>
      </c>
      <c r="HB22" s="15">
        <f t="shared" si="159"/>
        <v>0</v>
      </c>
      <c r="HC22" s="80"/>
      <c r="HD22" s="63"/>
      <c r="HE22" s="113">
        <f t="shared" si="70"/>
        <v>0</v>
      </c>
      <c r="HF22" s="15" t="e">
        <f t="shared" si="160"/>
        <v>#DIV/0!</v>
      </c>
      <c r="HG22" s="63">
        <f t="shared" si="71"/>
        <v>0</v>
      </c>
      <c r="HH22" s="15">
        <f t="shared" si="161"/>
        <v>0</v>
      </c>
      <c r="HI22" s="80"/>
      <c r="HJ22" s="63"/>
      <c r="HK22" s="113">
        <f t="shared" si="72"/>
        <v>0</v>
      </c>
      <c r="HL22" s="15" t="e">
        <f t="shared" si="162"/>
        <v>#DIV/0!</v>
      </c>
      <c r="HM22" s="63">
        <f t="shared" si="73"/>
        <v>0</v>
      </c>
      <c r="HN22" s="15">
        <f t="shared" si="163"/>
        <v>0</v>
      </c>
      <c r="HO22" s="80"/>
      <c r="HP22" s="63"/>
      <c r="HQ22" s="113">
        <f t="shared" si="74"/>
        <v>0</v>
      </c>
      <c r="HR22" s="15" t="e">
        <f t="shared" si="164"/>
        <v>#DIV/0!</v>
      </c>
      <c r="HS22" s="63">
        <f t="shared" si="75"/>
        <v>0</v>
      </c>
      <c r="HT22" s="15">
        <f t="shared" si="165"/>
        <v>0</v>
      </c>
      <c r="HU22" s="80"/>
      <c r="HV22" s="63"/>
      <c r="HW22" s="113">
        <f t="shared" si="76"/>
        <v>0</v>
      </c>
      <c r="HX22" s="15" t="e">
        <f t="shared" si="166"/>
        <v>#DIV/0!</v>
      </c>
      <c r="HY22" s="63">
        <f t="shared" si="77"/>
        <v>0</v>
      </c>
      <c r="HZ22" s="15">
        <f t="shared" si="167"/>
        <v>0</v>
      </c>
      <c r="IA22" s="80"/>
      <c r="IB22" s="63"/>
      <c r="IC22" s="113">
        <f t="shared" si="78"/>
        <v>0</v>
      </c>
      <c r="ID22" s="15" t="e">
        <f t="shared" si="168"/>
        <v>#DIV/0!</v>
      </c>
      <c r="IE22" s="63">
        <f t="shared" si="79"/>
        <v>0</v>
      </c>
      <c r="IF22" s="15">
        <f t="shared" si="169"/>
        <v>0</v>
      </c>
      <c r="IG22" s="80"/>
      <c r="IH22" s="63"/>
      <c r="II22" s="113">
        <f t="shared" si="80"/>
        <v>0</v>
      </c>
      <c r="IJ22" s="15" t="e">
        <f t="shared" si="170"/>
        <v>#DIV/0!</v>
      </c>
      <c r="IK22" s="63">
        <f t="shared" si="81"/>
        <v>0</v>
      </c>
      <c r="IL22" s="15">
        <f t="shared" si="171"/>
        <v>0</v>
      </c>
      <c r="IM22" s="80">
        <v>1</v>
      </c>
      <c r="IN22" s="63">
        <v>3.46</v>
      </c>
      <c r="IO22" s="113" t="e">
        <f t="shared" si="82"/>
        <v>#DIV/0!</v>
      </c>
      <c r="IP22" s="15" t="e">
        <f t="shared" si="172"/>
        <v>#DIV/0!</v>
      </c>
      <c r="IQ22" s="63">
        <f t="shared" si="83"/>
        <v>1.7496401338463958</v>
      </c>
      <c r="IR22" s="15">
        <f t="shared" si="173"/>
        <v>1.7496401338463958</v>
      </c>
      <c r="IS22" s="80"/>
      <c r="IT22" s="63"/>
      <c r="IU22" s="113">
        <f t="shared" si="84"/>
        <v>0</v>
      </c>
      <c r="IV22" s="15" t="e">
        <f t="shared" si="174"/>
        <v>#DIV/0!</v>
      </c>
      <c r="IW22" s="63">
        <f t="shared" si="85"/>
        <v>0</v>
      </c>
      <c r="IX22" s="15">
        <f t="shared" si="175"/>
        <v>0</v>
      </c>
      <c r="IY22" s="80"/>
      <c r="IZ22" s="63"/>
      <c r="JA22" s="113">
        <f t="shared" si="86"/>
        <v>0</v>
      </c>
      <c r="JB22" s="15" t="e">
        <f t="shared" si="176"/>
        <v>#DIV/0!</v>
      </c>
      <c r="JC22" s="63">
        <f t="shared" si="87"/>
        <v>0</v>
      </c>
      <c r="JD22" s="15">
        <f t="shared" si="177"/>
        <v>0</v>
      </c>
      <c r="JE22" s="80"/>
      <c r="JF22" s="63"/>
      <c r="JG22" s="113">
        <f t="shared" si="88"/>
        <v>0</v>
      </c>
      <c r="JH22" s="15" t="e">
        <f t="shared" si="178"/>
        <v>#DIV/0!</v>
      </c>
      <c r="JI22" s="63">
        <f t="shared" si="89"/>
        <v>0</v>
      </c>
      <c r="JJ22" s="15">
        <f t="shared" si="179"/>
        <v>0</v>
      </c>
      <c r="JK22" s="80"/>
      <c r="JL22" s="63"/>
      <c r="JM22" s="113">
        <f t="shared" si="90"/>
        <v>0</v>
      </c>
      <c r="JN22" s="15" t="e">
        <f t="shared" si="180"/>
        <v>#DIV/0!</v>
      </c>
      <c r="JO22" s="63">
        <f t="shared" si="91"/>
        <v>0</v>
      </c>
      <c r="JP22" s="15">
        <f t="shared" si="181"/>
        <v>0</v>
      </c>
    </row>
    <row r="23" spans="1:299" x14ac:dyDescent="0.25">
      <c r="B23" s="113" t="s">
        <v>107</v>
      </c>
      <c r="C23" s="63" t="e">
        <f>(3.21-0.2*$O$2)^2/(3.21+0.8*$O$2)</f>
        <v>#DIV/0!</v>
      </c>
      <c r="D23" s="63">
        <f>(3.21-0.2*$O$3)^2/(3.21+0.8*$O$3)</f>
        <v>1.5461447818102756</v>
      </c>
      <c r="E23" s="63" t="e">
        <f t="shared" si="1"/>
        <v>#DIV/0!</v>
      </c>
      <c r="F23" s="15">
        <f t="shared" si="2"/>
        <v>0</v>
      </c>
      <c r="G23" s="80">
        <v>1</v>
      </c>
      <c r="H23" s="63">
        <v>3.23</v>
      </c>
      <c r="I23" s="113" t="e">
        <f t="shared" si="3"/>
        <v>#DIV/0!</v>
      </c>
      <c r="J23" s="15" t="e">
        <f t="shared" si="92"/>
        <v>#DIV/0!</v>
      </c>
      <c r="K23" s="63">
        <f t="shared" si="0"/>
        <v>1.5622527956972569</v>
      </c>
      <c r="L23" s="15">
        <f t="shared" si="93"/>
        <v>1.5622527956972569</v>
      </c>
      <c r="M23" s="80"/>
      <c r="N23" s="63"/>
      <c r="O23" s="113">
        <f t="shared" si="4"/>
        <v>0</v>
      </c>
      <c r="P23" s="15" t="e">
        <f t="shared" si="94"/>
        <v>#DIV/0!</v>
      </c>
      <c r="Q23" s="63">
        <f t="shared" si="5"/>
        <v>0</v>
      </c>
      <c r="R23" s="15">
        <f t="shared" si="95"/>
        <v>0</v>
      </c>
      <c r="S23" s="80"/>
      <c r="T23" s="63"/>
      <c r="U23" s="113">
        <f t="shared" si="6"/>
        <v>0</v>
      </c>
      <c r="V23" s="15" t="e">
        <f t="shared" si="96"/>
        <v>#DIV/0!</v>
      </c>
      <c r="W23" s="63">
        <f t="shared" si="7"/>
        <v>0</v>
      </c>
      <c r="X23" s="15">
        <f t="shared" si="97"/>
        <v>0</v>
      </c>
      <c r="Y23" s="80"/>
      <c r="Z23" s="63"/>
      <c r="AA23" s="113">
        <f t="shared" si="8"/>
        <v>0</v>
      </c>
      <c r="AB23" s="15" t="e">
        <f t="shared" si="98"/>
        <v>#DIV/0!</v>
      </c>
      <c r="AC23" s="63">
        <f t="shared" si="9"/>
        <v>0</v>
      </c>
      <c r="AD23" s="15">
        <f t="shared" si="99"/>
        <v>0</v>
      </c>
      <c r="AE23" s="80"/>
      <c r="AF23" s="63"/>
      <c r="AG23" s="113">
        <f t="shared" si="10"/>
        <v>0</v>
      </c>
      <c r="AH23" s="15" t="e">
        <f t="shared" si="100"/>
        <v>#DIV/0!</v>
      </c>
      <c r="AI23" s="63">
        <f t="shared" si="11"/>
        <v>0</v>
      </c>
      <c r="AJ23" s="15">
        <f t="shared" si="101"/>
        <v>0</v>
      </c>
      <c r="AK23" s="80"/>
      <c r="AL23" s="63"/>
      <c r="AM23" s="113">
        <f t="shared" si="12"/>
        <v>0</v>
      </c>
      <c r="AN23" s="15" t="e">
        <f t="shared" si="102"/>
        <v>#DIV/0!</v>
      </c>
      <c r="AO23" s="63">
        <f t="shared" si="13"/>
        <v>0</v>
      </c>
      <c r="AP23" s="15">
        <f t="shared" si="103"/>
        <v>0</v>
      </c>
      <c r="AQ23" s="80"/>
      <c r="AR23" s="63"/>
      <c r="AS23" s="113">
        <f t="shared" si="14"/>
        <v>0</v>
      </c>
      <c r="AT23" s="15" t="e">
        <f t="shared" si="104"/>
        <v>#DIV/0!</v>
      </c>
      <c r="AU23" s="63">
        <f t="shared" si="15"/>
        <v>0</v>
      </c>
      <c r="AV23" s="15">
        <f t="shared" si="105"/>
        <v>0</v>
      </c>
      <c r="AW23" s="80"/>
      <c r="AX23" s="63"/>
      <c r="AY23" s="113">
        <f t="shared" si="16"/>
        <v>0</v>
      </c>
      <c r="AZ23" s="15" t="e">
        <f t="shared" si="106"/>
        <v>#DIV/0!</v>
      </c>
      <c r="BA23" s="63">
        <f t="shared" si="17"/>
        <v>0</v>
      </c>
      <c r="BB23" s="15">
        <f t="shared" si="107"/>
        <v>0</v>
      </c>
      <c r="BC23" s="80"/>
      <c r="BD23" s="63"/>
      <c r="BE23" s="113">
        <f t="shared" si="18"/>
        <v>0</v>
      </c>
      <c r="BF23" s="15" t="e">
        <f t="shared" si="108"/>
        <v>#DIV/0!</v>
      </c>
      <c r="BG23" s="63">
        <f t="shared" si="19"/>
        <v>0</v>
      </c>
      <c r="BH23" s="15">
        <f t="shared" si="109"/>
        <v>0</v>
      </c>
      <c r="BI23" s="80"/>
      <c r="BJ23" s="63"/>
      <c r="BK23" s="113">
        <f t="shared" si="20"/>
        <v>0</v>
      </c>
      <c r="BL23" s="15" t="e">
        <f t="shared" si="110"/>
        <v>#DIV/0!</v>
      </c>
      <c r="BM23" s="63">
        <f t="shared" si="21"/>
        <v>0</v>
      </c>
      <c r="BN23" s="15">
        <f t="shared" si="111"/>
        <v>0</v>
      </c>
      <c r="BO23" s="80"/>
      <c r="BP23" s="63"/>
      <c r="BQ23" s="113">
        <f t="shared" si="22"/>
        <v>0</v>
      </c>
      <c r="BR23" s="15" t="e">
        <f t="shared" si="112"/>
        <v>#DIV/0!</v>
      </c>
      <c r="BS23" s="63">
        <f t="shared" si="23"/>
        <v>0</v>
      </c>
      <c r="BT23" s="63">
        <f t="shared" si="113"/>
        <v>0</v>
      </c>
      <c r="BU23" s="26"/>
      <c r="BV23" s="195"/>
      <c r="BW23" s="63">
        <f t="shared" si="24"/>
        <v>0</v>
      </c>
      <c r="BX23" s="15" t="e">
        <f t="shared" si="114"/>
        <v>#DIV/0!</v>
      </c>
      <c r="BY23" s="63">
        <f t="shared" si="25"/>
        <v>0</v>
      </c>
      <c r="BZ23" s="15">
        <f t="shared" si="115"/>
        <v>0</v>
      </c>
      <c r="CA23" s="80"/>
      <c r="CB23" s="63"/>
      <c r="CC23" s="113">
        <f t="shared" si="26"/>
        <v>0</v>
      </c>
      <c r="CD23" s="15" t="e">
        <f t="shared" si="116"/>
        <v>#DIV/0!</v>
      </c>
      <c r="CE23" s="63">
        <f t="shared" si="27"/>
        <v>0</v>
      </c>
      <c r="CF23" s="15">
        <f t="shared" si="117"/>
        <v>0</v>
      </c>
      <c r="CG23" s="80"/>
      <c r="CH23" s="63"/>
      <c r="CI23" s="113">
        <f t="shared" si="28"/>
        <v>0</v>
      </c>
      <c r="CJ23" s="15" t="e">
        <f t="shared" si="118"/>
        <v>#DIV/0!</v>
      </c>
      <c r="CK23" s="63">
        <f t="shared" si="29"/>
        <v>0</v>
      </c>
      <c r="CL23" s="15">
        <f t="shared" si="119"/>
        <v>0</v>
      </c>
      <c r="CM23" s="80"/>
      <c r="CN23" s="15"/>
      <c r="CO23" s="113">
        <f t="shared" si="30"/>
        <v>0</v>
      </c>
      <c r="CP23" s="15" t="e">
        <f t="shared" si="120"/>
        <v>#DIV/0!</v>
      </c>
      <c r="CQ23" s="63">
        <f t="shared" si="31"/>
        <v>0</v>
      </c>
      <c r="CR23" s="15">
        <f t="shared" si="121"/>
        <v>0</v>
      </c>
      <c r="CS23" s="80"/>
      <c r="CT23" s="15"/>
      <c r="CU23" s="113">
        <f t="shared" si="32"/>
        <v>0</v>
      </c>
      <c r="CV23" s="15" t="e">
        <f t="shared" si="122"/>
        <v>#DIV/0!</v>
      </c>
      <c r="CW23" s="63">
        <f t="shared" si="33"/>
        <v>0</v>
      </c>
      <c r="CX23" s="15">
        <f t="shared" si="123"/>
        <v>0</v>
      </c>
      <c r="CY23" s="80"/>
      <c r="CZ23" s="63"/>
      <c r="DA23" s="113">
        <f t="shared" si="34"/>
        <v>0</v>
      </c>
      <c r="DB23" s="15" t="e">
        <f t="shared" si="124"/>
        <v>#DIV/0!</v>
      </c>
      <c r="DC23" s="63">
        <f t="shared" si="35"/>
        <v>0</v>
      </c>
      <c r="DD23" s="15">
        <f t="shared" si="125"/>
        <v>0</v>
      </c>
      <c r="DE23" s="80"/>
      <c r="DF23" s="63"/>
      <c r="DG23" s="113">
        <f t="shared" si="36"/>
        <v>0</v>
      </c>
      <c r="DH23" s="15" t="e">
        <f t="shared" si="126"/>
        <v>#DIV/0!</v>
      </c>
      <c r="DI23" s="63">
        <f t="shared" si="37"/>
        <v>0</v>
      </c>
      <c r="DJ23" s="15">
        <f t="shared" si="127"/>
        <v>0</v>
      </c>
      <c r="DK23" s="80"/>
      <c r="DL23" s="63"/>
      <c r="DM23" s="113">
        <f t="shared" si="38"/>
        <v>0</v>
      </c>
      <c r="DN23" s="15" t="e">
        <f t="shared" si="128"/>
        <v>#DIV/0!</v>
      </c>
      <c r="DO23" s="63">
        <f t="shared" si="39"/>
        <v>0</v>
      </c>
      <c r="DP23" s="15">
        <f t="shared" si="129"/>
        <v>0</v>
      </c>
      <c r="DQ23" s="80"/>
      <c r="DR23" s="63"/>
      <c r="DS23" s="113">
        <f t="shared" si="40"/>
        <v>0</v>
      </c>
      <c r="DT23" s="15" t="e">
        <f t="shared" si="130"/>
        <v>#DIV/0!</v>
      </c>
      <c r="DU23" s="63">
        <f t="shared" si="41"/>
        <v>0</v>
      </c>
      <c r="DV23" s="15">
        <f t="shared" si="131"/>
        <v>0</v>
      </c>
      <c r="DW23" s="80"/>
      <c r="DX23" s="63"/>
      <c r="DY23" s="113">
        <f t="shared" si="42"/>
        <v>0</v>
      </c>
      <c r="DZ23" s="15" t="e">
        <f t="shared" si="132"/>
        <v>#DIV/0!</v>
      </c>
      <c r="EA23" s="63">
        <f t="shared" si="43"/>
        <v>0</v>
      </c>
      <c r="EB23" s="15">
        <f t="shared" si="133"/>
        <v>0</v>
      </c>
      <c r="EC23" s="80"/>
      <c r="ED23" s="63"/>
      <c r="EE23" s="113">
        <f t="shared" si="44"/>
        <v>0</v>
      </c>
      <c r="EF23" s="15" t="e">
        <f t="shared" si="134"/>
        <v>#DIV/0!</v>
      </c>
      <c r="EG23" s="63">
        <f t="shared" si="45"/>
        <v>0</v>
      </c>
      <c r="EH23" s="15">
        <f t="shared" si="135"/>
        <v>0</v>
      </c>
      <c r="EI23" s="80"/>
      <c r="EJ23" s="63"/>
      <c r="EK23" s="113">
        <f t="shared" si="46"/>
        <v>0</v>
      </c>
      <c r="EL23" s="15" t="e">
        <f t="shared" si="136"/>
        <v>#DIV/0!</v>
      </c>
      <c r="EM23" s="63">
        <f t="shared" si="47"/>
        <v>0</v>
      </c>
      <c r="EN23" s="15">
        <f t="shared" si="137"/>
        <v>0</v>
      </c>
      <c r="EO23" s="80"/>
      <c r="EP23" s="63"/>
      <c r="EQ23" s="113">
        <f t="shared" si="48"/>
        <v>0</v>
      </c>
      <c r="ER23" s="15" t="e">
        <f t="shared" si="138"/>
        <v>#DIV/0!</v>
      </c>
      <c r="ES23" s="63">
        <f t="shared" si="49"/>
        <v>0</v>
      </c>
      <c r="ET23" s="15">
        <f t="shared" si="139"/>
        <v>0</v>
      </c>
      <c r="EU23" s="80"/>
      <c r="EV23" s="63"/>
      <c r="EW23" s="113">
        <f t="shared" si="50"/>
        <v>0</v>
      </c>
      <c r="EX23" s="15" t="e">
        <f t="shared" si="140"/>
        <v>#DIV/0!</v>
      </c>
      <c r="EY23" s="63">
        <f t="shared" si="51"/>
        <v>0</v>
      </c>
      <c r="EZ23" s="15">
        <f t="shared" si="141"/>
        <v>0</v>
      </c>
      <c r="FA23" s="80"/>
      <c r="FB23" s="63"/>
      <c r="FC23" s="113">
        <f t="shared" si="52"/>
        <v>0</v>
      </c>
      <c r="FD23" s="15" t="e">
        <f t="shared" si="142"/>
        <v>#DIV/0!</v>
      </c>
      <c r="FE23" s="63">
        <f t="shared" si="53"/>
        <v>0</v>
      </c>
      <c r="FF23" s="15">
        <f t="shared" si="143"/>
        <v>0</v>
      </c>
      <c r="FG23" s="80"/>
      <c r="FH23" s="63"/>
      <c r="FI23" s="113">
        <f t="shared" si="54"/>
        <v>0</v>
      </c>
      <c r="FJ23" s="15" t="e">
        <f t="shared" si="144"/>
        <v>#DIV/0!</v>
      </c>
      <c r="FK23" s="63">
        <f t="shared" si="55"/>
        <v>0</v>
      </c>
      <c r="FL23" s="15">
        <f t="shared" si="145"/>
        <v>0</v>
      </c>
      <c r="FM23" s="80"/>
      <c r="FN23" s="63"/>
      <c r="FO23" s="113">
        <f t="shared" si="56"/>
        <v>0</v>
      </c>
      <c r="FP23" s="15" t="e">
        <f t="shared" si="146"/>
        <v>#DIV/0!</v>
      </c>
      <c r="FQ23" s="63">
        <f t="shared" si="57"/>
        <v>0</v>
      </c>
      <c r="FR23" s="15">
        <f t="shared" si="147"/>
        <v>0</v>
      </c>
      <c r="FS23" s="80"/>
      <c r="FT23" s="63"/>
      <c r="FU23" s="113">
        <f t="shared" si="58"/>
        <v>0</v>
      </c>
      <c r="FV23" s="15" t="e">
        <f t="shared" si="148"/>
        <v>#DIV/0!</v>
      </c>
      <c r="FW23" s="63">
        <f t="shared" si="59"/>
        <v>0</v>
      </c>
      <c r="FX23" s="15">
        <f t="shared" si="149"/>
        <v>0</v>
      </c>
      <c r="FY23" s="80"/>
      <c r="FZ23" s="63"/>
      <c r="GA23" s="113">
        <f t="shared" si="60"/>
        <v>0</v>
      </c>
      <c r="GB23" s="15" t="e">
        <f t="shared" si="150"/>
        <v>#DIV/0!</v>
      </c>
      <c r="GC23" s="63">
        <f t="shared" si="61"/>
        <v>0</v>
      </c>
      <c r="GD23" s="15">
        <f t="shared" si="151"/>
        <v>0</v>
      </c>
      <c r="GE23" s="80"/>
      <c r="GF23" s="63"/>
      <c r="GG23" s="113">
        <f t="shared" si="62"/>
        <v>0</v>
      </c>
      <c r="GH23" s="15" t="e">
        <f t="shared" si="152"/>
        <v>#DIV/0!</v>
      </c>
      <c r="GI23" s="63">
        <f t="shared" si="63"/>
        <v>0</v>
      </c>
      <c r="GJ23" s="15">
        <f t="shared" si="153"/>
        <v>0</v>
      </c>
      <c r="GK23" s="80"/>
      <c r="GL23" s="63"/>
      <c r="GM23" s="113">
        <f t="shared" si="64"/>
        <v>0</v>
      </c>
      <c r="GN23" s="15" t="e">
        <f t="shared" si="154"/>
        <v>#DIV/0!</v>
      </c>
      <c r="GO23" s="63">
        <f t="shared" si="65"/>
        <v>0</v>
      </c>
      <c r="GP23" s="15">
        <f t="shared" si="155"/>
        <v>0</v>
      </c>
      <c r="GQ23" s="80"/>
      <c r="GR23" s="63"/>
      <c r="GS23" s="113">
        <f t="shared" si="66"/>
        <v>0</v>
      </c>
      <c r="GT23" s="15" t="e">
        <f t="shared" si="156"/>
        <v>#DIV/0!</v>
      </c>
      <c r="GU23" s="63">
        <f t="shared" si="67"/>
        <v>0</v>
      </c>
      <c r="GV23" s="15">
        <f t="shared" si="157"/>
        <v>0</v>
      </c>
      <c r="GW23" s="80"/>
      <c r="GX23" s="63"/>
      <c r="GY23" s="113">
        <f t="shared" si="68"/>
        <v>0</v>
      </c>
      <c r="GZ23" s="15" t="e">
        <f t="shared" si="158"/>
        <v>#DIV/0!</v>
      </c>
      <c r="HA23" s="63">
        <f t="shared" si="69"/>
        <v>0</v>
      </c>
      <c r="HB23" s="15">
        <f t="shared" si="159"/>
        <v>0</v>
      </c>
      <c r="HC23" s="80"/>
      <c r="HD23" s="63"/>
      <c r="HE23" s="113">
        <f t="shared" si="70"/>
        <v>0</v>
      </c>
      <c r="HF23" s="15" t="e">
        <f t="shared" si="160"/>
        <v>#DIV/0!</v>
      </c>
      <c r="HG23" s="63">
        <f t="shared" si="71"/>
        <v>0</v>
      </c>
      <c r="HH23" s="15">
        <f t="shared" si="161"/>
        <v>0</v>
      </c>
      <c r="HI23" s="80"/>
      <c r="HJ23" s="63"/>
      <c r="HK23" s="113">
        <f t="shared" si="72"/>
        <v>0</v>
      </c>
      <c r="HL23" s="15" t="e">
        <f t="shared" si="162"/>
        <v>#DIV/0!</v>
      </c>
      <c r="HM23" s="63">
        <f t="shared" si="73"/>
        <v>0</v>
      </c>
      <c r="HN23" s="15">
        <f t="shared" si="163"/>
        <v>0</v>
      </c>
      <c r="HO23" s="80"/>
      <c r="HP23" s="63"/>
      <c r="HQ23" s="113">
        <f t="shared" si="74"/>
        <v>0</v>
      </c>
      <c r="HR23" s="15" t="e">
        <f t="shared" si="164"/>
        <v>#DIV/0!</v>
      </c>
      <c r="HS23" s="63">
        <f t="shared" si="75"/>
        <v>0</v>
      </c>
      <c r="HT23" s="15">
        <f t="shared" si="165"/>
        <v>0</v>
      </c>
      <c r="HU23" s="80"/>
      <c r="HV23" s="63"/>
      <c r="HW23" s="113">
        <f t="shared" si="76"/>
        <v>0</v>
      </c>
      <c r="HX23" s="15" t="e">
        <f t="shared" si="166"/>
        <v>#DIV/0!</v>
      </c>
      <c r="HY23" s="63">
        <f t="shared" si="77"/>
        <v>0</v>
      </c>
      <c r="HZ23" s="15">
        <f t="shared" si="167"/>
        <v>0</v>
      </c>
      <c r="IA23" s="80"/>
      <c r="IB23" s="63"/>
      <c r="IC23" s="113">
        <f t="shared" si="78"/>
        <v>0</v>
      </c>
      <c r="ID23" s="15" t="e">
        <f t="shared" si="168"/>
        <v>#DIV/0!</v>
      </c>
      <c r="IE23" s="63">
        <f t="shared" si="79"/>
        <v>0</v>
      </c>
      <c r="IF23" s="15">
        <f t="shared" si="169"/>
        <v>0</v>
      </c>
      <c r="IG23" s="80"/>
      <c r="IH23" s="63"/>
      <c r="II23" s="113">
        <f t="shared" si="80"/>
        <v>0</v>
      </c>
      <c r="IJ23" s="15" t="e">
        <f t="shared" si="170"/>
        <v>#DIV/0!</v>
      </c>
      <c r="IK23" s="63">
        <f t="shared" si="81"/>
        <v>0</v>
      </c>
      <c r="IL23" s="15">
        <f t="shared" si="171"/>
        <v>0</v>
      </c>
      <c r="IM23" s="80"/>
      <c r="IN23" s="63"/>
      <c r="IO23" s="113">
        <f t="shared" si="82"/>
        <v>0</v>
      </c>
      <c r="IP23" s="15" t="e">
        <f t="shared" si="172"/>
        <v>#DIV/0!</v>
      </c>
      <c r="IQ23" s="63">
        <f t="shared" si="83"/>
        <v>0</v>
      </c>
      <c r="IR23" s="15">
        <f t="shared" si="173"/>
        <v>0</v>
      </c>
      <c r="IS23" s="80"/>
      <c r="IT23" s="63"/>
      <c r="IU23" s="113">
        <f t="shared" si="84"/>
        <v>0</v>
      </c>
      <c r="IV23" s="15" t="e">
        <f t="shared" si="174"/>
        <v>#DIV/0!</v>
      </c>
      <c r="IW23" s="63">
        <f t="shared" si="85"/>
        <v>0</v>
      </c>
      <c r="IX23" s="15">
        <f t="shared" si="175"/>
        <v>0</v>
      </c>
      <c r="IY23" s="80"/>
      <c r="IZ23" s="63"/>
      <c r="JA23" s="113">
        <f t="shared" si="86"/>
        <v>0</v>
      </c>
      <c r="JB23" s="15" t="e">
        <f t="shared" si="176"/>
        <v>#DIV/0!</v>
      </c>
      <c r="JC23" s="63">
        <f t="shared" si="87"/>
        <v>0</v>
      </c>
      <c r="JD23" s="15">
        <f t="shared" si="177"/>
        <v>0</v>
      </c>
      <c r="JE23" s="80"/>
      <c r="JF23" s="63"/>
      <c r="JG23" s="113">
        <f t="shared" si="88"/>
        <v>0</v>
      </c>
      <c r="JH23" s="15" t="e">
        <f t="shared" si="178"/>
        <v>#DIV/0!</v>
      </c>
      <c r="JI23" s="63">
        <f t="shared" si="89"/>
        <v>0</v>
      </c>
      <c r="JJ23" s="15">
        <f t="shared" si="179"/>
        <v>0</v>
      </c>
      <c r="JK23" s="80"/>
      <c r="JL23" s="63"/>
      <c r="JM23" s="113">
        <f t="shared" si="90"/>
        <v>0</v>
      </c>
      <c r="JN23" s="15" t="e">
        <f t="shared" si="180"/>
        <v>#DIV/0!</v>
      </c>
      <c r="JO23" s="63">
        <f t="shared" si="91"/>
        <v>0</v>
      </c>
      <c r="JP23" s="15">
        <f t="shared" si="181"/>
        <v>0</v>
      </c>
    </row>
    <row r="24" spans="1:299" x14ac:dyDescent="0.25">
      <c r="B24" s="113" t="s">
        <v>155</v>
      </c>
      <c r="C24" s="63" t="e">
        <f>(3.01-0.2*$O$2)^2/(3.01+0.8*$O$2)</f>
        <v>#DIV/0!</v>
      </c>
      <c r="D24" s="63">
        <f>(3.01-0.2*$O$3)^2/(3.01+0.8*$O$3)</f>
        <v>1.3868611587144477</v>
      </c>
      <c r="E24" s="63" t="e">
        <f t="shared" si="1"/>
        <v>#DIV/0!</v>
      </c>
      <c r="F24" s="15">
        <f t="shared" si="2"/>
        <v>0</v>
      </c>
      <c r="G24" s="80"/>
      <c r="H24" s="63"/>
      <c r="I24" s="113">
        <f t="shared" si="3"/>
        <v>0</v>
      </c>
      <c r="J24" s="15" t="e">
        <f t="shared" si="92"/>
        <v>#DIV/0!</v>
      </c>
      <c r="K24" s="63">
        <f t="shared" si="0"/>
        <v>0</v>
      </c>
      <c r="L24" s="15">
        <f t="shared" si="93"/>
        <v>0</v>
      </c>
      <c r="M24" s="80"/>
      <c r="N24" s="63"/>
      <c r="O24" s="113">
        <f t="shared" si="4"/>
        <v>0</v>
      </c>
      <c r="P24" s="15" t="e">
        <f t="shared" si="94"/>
        <v>#DIV/0!</v>
      </c>
      <c r="Q24" s="63">
        <f t="shared" si="5"/>
        <v>0</v>
      </c>
      <c r="R24" s="15">
        <f t="shared" si="95"/>
        <v>0</v>
      </c>
      <c r="S24" s="80"/>
      <c r="T24" s="63"/>
      <c r="U24" s="113">
        <f t="shared" si="6"/>
        <v>0</v>
      </c>
      <c r="V24" s="15" t="e">
        <f t="shared" si="96"/>
        <v>#DIV/0!</v>
      </c>
      <c r="W24" s="63">
        <f t="shared" si="7"/>
        <v>0</v>
      </c>
      <c r="X24" s="15">
        <f t="shared" si="97"/>
        <v>0</v>
      </c>
      <c r="Y24" s="80">
        <v>1</v>
      </c>
      <c r="Z24" s="63">
        <v>3.12</v>
      </c>
      <c r="AA24" s="113" t="e">
        <f t="shared" si="8"/>
        <v>#DIV/0!</v>
      </c>
      <c r="AB24" s="15" t="e">
        <f t="shared" si="98"/>
        <v>#DIV/0!</v>
      </c>
      <c r="AC24" s="63">
        <f t="shared" si="9"/>
        <v>1.4740538166486106</v>
      </c>
      <c r="AD24" s="15">
        <f t="shared" si="99"/>
        <v>1.4740538166486106</v>
      </c>
      <c r="AE24" s="80"/>
      <c r="AF24" s="63"/>
      <c r="AG24" s="113">
        <f t="shared" si="10"/>
        <v>0</v>
      </c>
      <c r="AH24" s="15" t="e">
        <f t="shared" si="100"/>
        <v>#DIV/0!</v>
      </c>
      <c r="AI24" s="63">
        <f t="shared" si="11"/>
        <v>0</v>
      </c>
      <c r="AJ24" s="15">
        <f t="shared" si="101"/>
        <v>0</v>
      </c>
      <c r="AK24" s="80"/>
      <c r="AL24" s="63"/>
      <c r="AM24" s="113">
        <f t="shared" si="12"/>
        <v>0</v>
      </c>
      <c r="AN24" s="15" t="e">
        <f t="shared" si="102"/>
        <v>#DIV/0!</v>
      </c>
      <c r="AO24" s="63">
        <f t="shared" si="13"/>
        <v>0</v>
      </c>
      <c r="AP24" s="15">
        <f t="shared" si="103"/>
        <v>0</v>
      </c>
      <c r="AQ24" s="80"/>
      <c r="AR24" s="63"/>
      <c r="AS24" s="113">
        <f t="shared" si="14"/>
        <v>0</v>
      </c>
      <c r="AT24" s="15" t="e">
        <f t="shared" si="104"/>
        <v>#DIV/0!</v>
      </c>
      <c r="AU24" s="63">
        <f t="shared" si="15"/>
        <v>0</v>
      </c>
      <c r="AV24" s="15">
        <f t="shared" si="105"/>
        <v>0</v>
      </c>
      <c r="AW24" s="80"/>
      <c r="AX24" s="63"/>
      <c r="AY24" s="113">
        <f t="shared" si="16"/>
        <v>0</v>
      </c>
      <c r="AZ24" s="15" t="e">
        <f t="shared" si="106"/>
        <v>#DIV/0!</v>
      </c>
      <c r="BA24" s="63">
        <f t="shared" si="17"/>
        <v>0</v>
      </c>
      <c r="BB24" s="15">
        <f t="shared" si="107"/>
        <v>0</v>
      </c>
      <c r="BC24" s="80"/>
      <c r="BD24" s="63"/>
      <c r="BE24" s="113">
        <f t="shared" si="18"/>
        <v>0</v>
      </c>
      <c r="BF24" s="15" t="e">
        <f t="shared" si="108"/>
        <v>#DIV/0!</v>
      </c>
      <c r="BG24" s="63">
        <f t="shared" si="19"/>
        <v>0</v>
      </c>
      <c r="BH24" s="15">
        <f t="shared" si="109"/>
        <v>0</v>
      </c>
      <c r="BI24" s="80"/>
      <c r="BJ24" s="63"/>
      <c r="BK24" s="113">
        <f t="shared" si="20"/>
        <v>0</v>
      </c>
      <c r="BL24" s="15" t="e">
        <f t="shared" si="110"/>
        <v>#DIV/0!</v>
      </c>
      <c r="BM24" s="63">
        <f t="shared" si="21"/>
        <v>0</v>
      </c>
      <c r="BN24" s="15">
        <f t="shared" si="111"/>
        <v>0</v>
      </c>
      <c r="BO24" s="80"/>
      <c r="BP24" s="63"/>
      <c r="BQ24" s="113">
        <f t="shared" si="22"/>
        <v>0</v>
      </c>
      <c r="BR24" s="15" t="e">
        <f t="shared" si="112"/>
        <v>#DIV/0!</v>
      </c>
      <c r="BS24" s="63">
        <f t="shared" si="23"/>
        <v>0</v>
      </c>
      <c r="BT24" s="63">
        <f t="shared" si="113"/>
        <v>0</v>
      </c>
      <c r="BU24" s="26"/>
      <c r="BV24" s="195"/>
      <c r="BW24" s="63">
        <f t="shared" si="24"/>
        <v>0</v>
      </c>
      <c r="BX24" s="15" t="e">
        <f t="shared" si="114"/>
        <v>#DIV/0!</v>
      </c>
      <c r="BY24" s="63">
        <f t="shared" si="25"/>
        <v>0</v>
      </c>
      <c r="BZ24" s="15">
        <f t="shared" si="115"/>
        <v>0</v>
      </c>
      <c r="CA24" s="80"/>
      <c r="CB24" s="63"/>
      <c r="CC24" s="113">
        <f t="shared" si="26"/>
        <v>0</v>
      </c>
      <c r="CD24" s="15" t="e">
        <f t="shared" si="116"/>
        <v>#DIV/0!</v>
      </c>
      <c r="CE24" s="63">
        <f t="shared" si="27"/>
        <v>0</v>
      </c>
      <c r="CF24" s="15">
        <f t="shared" si="117"/>
        <v>0</v>
      </c>
      <c r="CG24" s="80"/>
      <c r="CH24" s="63"/>
      <c r="CI24" s="113">
        <f t="shared" si="28"/>
        <v>0</v>
      </c>
      <c r="CJ24" s="15" t="e">
        <f t="shared" si="118"/>
        <v>#DIV/0!</v>
      </c>
      <c r="CK24" s="63">
        <f t="shared" si="29"/>
        <v>0</v>
      </c>
      <c r="CL24" s="15">
        <f t="shared" si="119"/>
        <v>0</v>
      </c>
      <c r="CM24" s="80"/>
      <c r="CN24" s="15"/>
      <c r="CO24" s="113">
        <f t="shared" si="30"/>
        <v>0</v>
      </c>
      <c r="CP24" s="15" t="e">
        <f t="shared" si="120"/>
        <v>#DIV/0!</v>
      </c>
      <c r="CQ24" s="63">
        <f t="shared" si="31"/>
        <v>0</v>
      </c>
      <c r="CR24" s="15">
        <f t="shared" si="121"/>
        <v>0</v>
      </c>
      <c r="CS24" s="80"/>
      <c r="CT24" s="15"/>
      <c r="CU24" s="113">
        <f t="shared" si="32"/>
        <v>0</v>
      </c>
      <c r="CV24" s="15" t="e">
        <f t="shared" si="122"/>
        <v>#DIV/0!</v>
      </c>
      <c r="CW24" s="63">
        <f t="shared" si="33"/>
        <v>0</v>
      </c>
      <c r="CX24" s="15">
        <f t="shared" si="123"/>
        <v>0</v>
      </c>
      <c r="CY24" s="80"/>
      <c r="CZ24" s="63"/>
      <c r="DA24" s="113">
        <f t="shared" si="34"/>
        <v>0</v>
      </c>
      <c r="DB24" s="15" t="e">
        <f t="shared" si="124"/>
        <v>#DIV/0!</v>
      </c>
      <c r="DC24" s="63">
        <f t="shared" si="35"/>
        <v>0</v>
      </c>
      <c r="DD24" s="15">
        <f t="shared" si="125"/>
        <v>0</v>
      </c>
      <c r="DE24" s="80"/>
      <c r="DF24" s="63"/>
      <c r="DG24" s="113">
        <f t="shared" si="36"/>
        <v>0</v>
      </c>
      <c r="DH24" s="15" t="e">
        <f t="shared" si="126"/>
        <v>#DIV/0!</v>
      </c>
      <c r="DI24" s="63">
        <f t="shared" si="37"/>
        <v>0</v>
      </c>
      <c r="DJ24" s="15">
        <f t="shared" si="127"/>
        <v>0</v>
      </c>
      <c r="DK24" s="80"/>
      <c r="DL24" s="63"/>
      <c r="DM24" s="113">
        <f t="shared" si="38"/>
        <v>0</v>
      </c>
      <c r="DN24" s="15" t="e">
        <f t="shared" si="128"/>
        <v>#DIV/0!</v>
      </c>
      <c r="DO24" s="63">
        <f t="shared" si="39"/>
        <v>0</v>
      </c>
      <c r="DP24" s="15">
        <f t="shared" si="129"/>
        <v>0</v>
      </c>
      <c r="DQ24" s="80"/>
      <c r="DR24" s="63"/>
      <c r="DS24" s="113">
        <f t="shared" si="40"/>
        <v>0</v>
      </c>
      <c r="DT24" s="15" t="e">
        <f t="shared" si="130"/>
        <v>#DIV/0!</v>
      </c>
      <c r="DU24" s="63">
        <f t="shared" si="41"/>
        <v>0</v>
      </c>
      <c r="DV24" s="15">
        <f t="shared" si="131"/>
        <v>0</v>
      </c>
      <c r="DW24" s="80"/>
      <c r="DX24" s="63"/>
      <c r="DY24" s="113">
        <f t="shared" si="42"/>
        <v>0</v>
      </c>
      <c r="DZ24" s="15" t="e">
        <f t="shared" si="132"/>
        <v>#DIV/0!</v>
      </c>
      <c r="EA24" s="63">
        <f t="shared" si="43"/>
        <v>0</v>
      </c>
      <c r="EB24" s="15">
        <f t="shared" si="133"/>
        <v>0</v>
      </c>
      <c r="EC24" s="80"/>
      <c r="ED24" s="63"/>
      <c r="EE24" s="113">
        <f t="shared" si="44"/>
        <v>0</v>
      </c>
      <c r="EF24" s="15" t="e">
        <f t="shared" si="134"/>
        <v>#DIV/0!</v>
      </c>
      <c r="EG24" s="63">
        <f t="shared" si="45"/>
        <v>0</v>
      </c>
      <c r="EH24" s="15">
        <f t="shared" si="135"/>
        <v>0</v>
      </c>
      <c r="EI24" s="80"/>
      <c r="EJ24" s="63"/>
      <c r="EK24" s="113">
        <f t="shared" si="46"/>
        <v>0</v>
      </c>
      <c r="EL24" s="15" t="e">
        <f t="shared" si="136"/>
        <v>#DIV/0!</v>
      </c>
      <c r="EM24" s="63">
        <f t="shared" si="47"/>
        <v>0</v>
      </c>
      <c r="EN24" s="15">
        <f t="shared" si="137"/>
        <v>0</v>
      </c>
      <c r="EO24" s="80"/>
      <c r="EP24" s="63"/>
      <c r="EQ24" s="113">
        <f t="shared" si="48"/>
        <v>0</v>
      </c>
      <c r="ER24" s="15" t="e">
        <f t="shared" si="138"/>
        <v>#DIV/0!</v>
      </c>
      <c r="ES24" s="63">
        <f t="shared" si="49"/>
        <v>0</v>
      </c>
      <c r="ET24" s="15">
        <f t="shared" si="139"/>
        <v>0</v>
      </c>
      <c r="EU24" s="80"/>
      <c r="EV24" s="63"/>
      <c r="EW24" s="113">
        <f t="shared" si="50"/>
        <v>0</v>
      </c>
      <c r="EX24" s="15" t="e">
        <f t="shared" si="140"/>
        <v>#DIV/0!</v>
      </c>
      <c r="EY24" s="63">
        <f t="shared" si="51"/>
        <v>0</v>
      </c>
      <c r="EZ24" s="15">
        <f t="shared" si="141"/>
        <v>0</v>
      </c>
      <c r="FA24" s="80"/>
      <c r="FB24" s="63"/>
      <c r="FC24" s="113">
        <f t="shared" si="52"/>
        <v>0</v>
      </c>
      <c r="FD24" s="15" t="e">
        <f t="shared" si="142"/>
        <v>#DIV/0!</v>
      </c>
      <c r="FE24" s="63">
        <f t="shared" si="53"/>
        <v>0</v>
      </c>
      <c r="FF24" s="15">
        <f t="shared" si="143"/>
        <v>0</v>
      </c>
      <c r="FG24" s="80"/>
      <c r="FH24" s="63"/>
      <c r="FI24" s="113">
        <f t="shared" si="54"/>
        <v>0</v>
      </c>
      <c r="FJ24" s="15" t="e">
        <f t="shared" si="144"/>
        <v>#DIV/0!</v>
      </c>
      <c r="FK24" s="63">
        <f t="shared" si="55"/>
        <v>0</v>
      </c>
      <c r="FL24" s="15">
        <f t="shared" si="145"/>
        <v>0</v>
      </c>
      <c r="FM24" s="80"/>
      <c r="FN24" s="63"/>
      <c r="FO24" s="113">
        <f t="shared" si="56"/>
        <v>0</v>
      </c>
      <c r="FP24" s="15" t="e">
        <f t="shared" si="146"/>
        <v>#DIV/0!</v>
      </c>
      <c r="FQ24" s="63">
        <f t="shared" si="57"/>
        <v>0</v>
      </c>
      <c r="FR24" s="15">
        <f t="shared" si="147"/>
        <v>0</v>
      </c>
      <c r="FS24" s="80"/>
      <c r="FT24" s="63"/>
      <c r="FU24" s="113">
        <f t="shared" si="58"/>
        <v>0</v>
      </c>
      <c r="FV24" s="15" t="e">
        <f t="shared" si="148"/>
        <v>#DIV/0!</v>
      </c>
      <c r="FW24" s="63">
        <f t="shared" si="59"/>
        <v>0</v>
      </c>
      <c r="FX24" s="15">
        <f t="shared" si="149"/>
        <v>0</v>
      </c>
      <c r="FY24" s="80"/>
      <c r="FZ24" s="63"/>
      <c r="GA24" s="113">
        <f t="shared" si="60"/>
        <v>0</v>
      </c>
      <c r="GB24" s="15" t="e">
        <f t="shared" si="150"/>
        <v>#DIV/0!</v>
      </c>
      <c r="GC24" s="63">
        <f t="shared" si="61"/>
        <v>0</v>
      </c>
      <c r="GD24" s="15">
        <f t="shared" si="151"/>
        <v>0</v>
      </c>
      <c r="GE24" s="80"/>
      <c r="GF24" s="63"/>
      <c r="GG24" s="113">
        <f t="shared" si="62"/>
        <v>0</v>
      </c>
      <c r="GH24" s="15" t="e">
        <f t="shared" si="152"/>
        <v>#DIV/0!</v>
      </c>
      <c r="GI24" s="63">
        <f t="shared" si="63"/>
        <v>0</v>
      </c>
      <c r="GJ24" s="15">
        <f t="shared" si="153"/>
        <v>0</v>
      </c>
      <c r="GK24" s="80"/>
      <c r="GL24" s="63"/>
      <c r="GM24" s="113">
        <f t="shared" si="64"/>
        <v>0</v>
      </c>
      <c r="GN24" s="15" t="e">
        <f t="shared" si="154"/>
        <v>#DIV/0!</v>
      </c>
      <c r="GO24" s="63">
        <f t="shared" si="65"/>
        <v>0</v>
      </c>
      <c r="GP24" s="15">
        <f t="shared" si="155"/>
        <v>0</v>
      </c>
      <c r="GQ24" s="80"/>
      <c r="GR24" s="63"/>
      <c r="GS24" s="113">
        <f t="shared" si="66"/>
        <v>0</v>
      </c>
      <c r="GT24" s="15" t="e">
        <f t="shared" si="156"/>
        <v>#DIV/0!</v>
      </c>
      <c r="GU24" s="63">
        <f t="shared" si="67"/>
        <v>0</v>
      </c>
      <c r="GV24" s="15">
        <f t="shared" si="157"/>
        <v>0</v>
      </c>
      <c r="GW24" s="80"/>
      <c r="GX24" s="63"/>
      <c r="GY24" s="113">
        <f t="shared" si="68"/>
        <v>0</v>
      </c>
      <c r="GZ24" s="15" t="e">
        <f t="shared" si="158"/>
        <v>#DIV/0!</v>
      </c>
      <c r="HA24" s="63">
        <f t="shared" si="69"/>
        <v>0</v>
      </c>
      <c r="HB24" s="15">
        <f t="shared" si="159"/>
        <v>0</v>
      </c>
      <c r="HC24" s="80"/>
      <c r="HD24" s="63"/>
      <c r="HE24" s="113">
        <f t="shared" si="70"/>
        <v>0</v>
      </c>
      <c r="HF24" s="15" t="e">
        <f t="shared" si="160"/>
        <v>#DIV/0!</v>
      </c>
      <c r="HG24" s="63">
        <f t="shared" si="71"/>
        <v>0</v>
      </c>
      <c r="HH24" s="15">
        <f t="shared" si="161"/>
        <v>0</v>
      </c>
      <c r="HI24" s="80"/>
      <c r="HJ24" s="63"/>
      <c r="HK24" s="113">
        <f t="shared" si="72"/>
        <v>0</v>
      </c>
      <c r="HL24" s="15" t="e">
        <f t="shared" si="162"/>
        <v>#DIV/0!</v>
      </c>
      <c r="HM24" s="63">
        <f t="shared" si="73"/>
        <v>0</v>
      </c>
      <c r="HN24" s="15">
        <f t="shared" si="163"/>
        <v>0</v>
      </c>
      <c r="HO24" s="80"/>
      <c r="HP24" s="63"/>
      <c r="HQ24" s="113">
        <f t="shared" si="74"/>
        <v>0</v>
      </c>
      <c r="HR24" s="15" t="e">
        <f t="shared" si="164"/>
        <v>#DIV/0!</v>
      </c>
      <c r="HS24" s="63">
        <f t="shared" si="75"/>
        <v>0</v>
      </c>
      <c r="HT24" s="15">
        <f t="shared" si="165"/>
        <v>0</v>
      </c>
      <c r="HU24" s="80"/>
      <c r="HV24" s="63"/>
      <c r="HW24" s="113">
        <f t="shared" si="76"/>
        <v>0</v>
      </c>
      <c r="HX24" s="15" t="e">
        <f t="shared" si="166"/>
        <v>#DIV/0!</v>
      </c>
      <c r="HY24" s="63">
        <f t="shared" si="77"/>
        <v>0</v>
      </c>
      <c r="HZ24" s="15">
        <f t="shared" si="167"/>
        <v>0</v>
      </c>
      <c r="IA24" s="80"/>
      <c r="IB24" s="63"/>
      <c r="IC24" s="113">
        <f t="shared" si="78"/>
        <v>0</v>
      </c>
      <c r="ID24" s="15" t="e">
        <f t="shared" si="168"/>
        <v>#DIV/0!</v>
      </c>
      <c r="IE24" s="63">
        <f t="shared" si="79"/>
        <v>0</v>
      </c>
      <c r="IF24" s="15">
        <f t="shared" si="169"/>
        <v>0</v>
      </c>
      <c r="IG24" s="80"/>
      <c r="IH24" s="63"/>
      <c r="II24" s="113">
        <f t="shared" si="80"/>
        <v>0</v>
      </c>
      <c r="IJ24" s="15" t="e">
        <f t="shared" si="170"/>
        <v>#DIV/0!</v>
      </c>
      <c r="IK24" s="63">
        <f t="shared" si="81"/>
        <v>0</v>
      </c>
      <c r="IL24" s="15">
        <f t="shared" si="171"/>
        <v>0</v>
      </c>
      <c r="IM24" s="80"/>
      <c r="IN24" s="63"/>
      <c r="IO24" s="113">
        <f t="shared" si="82"/>
        <v>0</v>
      </c>
      <c r="IP24" s="15" t="e">
        <f t="shared" si="172"/>
        <v>#DIV/0!</v>
      </c>
      <c r="IQ24" s="63">
        <f t="shared" si="83"/>
        <v>0</v>
      </c>
      <c r="IR24" s="15">
        <f t="shared" si="173"/>
        <v>0</v>
      </c>
      <c r="IS24" s="80"/>
      <c r="IT24" s="63"/>
      <c r="IU24" s="113">
        <f t="shared" si="84"/>
        <v>0</v>
      </c>
      <c r="IV24" s="15" t="e">
        <f t="shared" si="174"/>
        <v>#DIV/0!</v>
      </c>
      <c r="IW24" s="63">
        <f t="shared" si="85"/>
        <v>0</v>
      </c>
      <c r="IX24" s="15">
        <f t="shared" si="175"/>
        <v>0</v>
      </c>
      <c r="IY24" s="80"/>
      <c r="IZ24" s="63"/>
      <c r="JA24" s="113">
        <f t="shared" si="86"/>
        <v>0</v>
      </c>
      <c r="JB24" s="15" t="e">
        <f t="shared" si="176"/>
        <v>#DIV/0!</v>
      </c>
      <c r="JC24" s="63">
        <f t="shared" si="87"/>
        <v>0</v>
      </c>
      <c r="JD24" s="15">
        <f t="shared" si="177"/>
        <v>0</v>
      </c>
      <c r="JE24" s="80"/>
      <c r="JF24" s="63"/>
      <c r="JG24" s="113">
        <f t="shared" si="88"/>
        <v>0</v>
      </c>
      <c r="JH24" s="15" t="e">
        <f t="shared" si="178"/>
        <v>#DIV/0!</v>
      </c>
      <c r="JI24" s="63">
        <f t="shared" si="89"/>
        <v>0</v>
      </c>
      <c r="JJ24" s="15">
        <f t="shared" si="179"/>
        <v>0</v>
      </c>
      <c r="JK24" s="80"/>
      <c r="JL24" s="63"/>
      <c r="JM24" s="113">
        <f t="shared" si="90"/>
        <v>0</v>
      </c>
      <c r="JN24" s="15" t="e">
        <f t="shared" si="180"/>
        <v>#DIV/0!</v>
      </c>
      <c r="JO24" s="63">
        <f t="shared" si="91"/>
        <v>0</v>
      </c>
      <c r="JP24" s="15">
        <f t="shared" si="181"/>
        <v>0</v>
      </c>
    </row>
    <row r="25" spans="1:299" x14ac:dyDescent="0.25">
      <c r="B25" s="113" t="s">
        <v>11</v>
      </c>
      <c r="C25" s="63" t="e">
        <f>(2.81-0.2*$O$2)^2/(2.81+0.8*$O$2)</f>
        <v>#DIV/0!</v>
      </c>
      <c r="D25" s="63">
        <f>(2.81-0.2*$O$3)^2/(2.81+0.8*$O$3)</f>
        <v>1.231144378101545</v>
      </c>
      <c r="E25" s="63" t="e">
        <f t="shared" si="1"/>
        <v>#DIV/0!</v>
      </c>
      <c r="F25" s="15">
        <f t="shared" si="2"/>
        <v>0</v>
      </c>
      <c r="G25" s="80"/>
      <c r="H25" s="63"/>
      <c r="I25" s="113">
        <f t="shared" si="3"/>
        <v>0</v>
      </c>
      <c r="J25" s="15" t="e">
        <f t="shared" si="92"/>
        <v>#DIV/0!</v>
      </c>
      <c r="K25" s="63">
        <f t="shared" si="0"/>
        <v>0</v>
      </c>
      <c r="L25" s="15">
        <f t="shared" si="93"/>
        <v>0</v>
      </c>
      <c r="M25" s="80">
        <v>1</v>
      </c>
      <c r="N25" s="63">
        <v>3</v>
      </c>
      <c r="O25" s="113" t="e">
        <f t="shared" si="4"/>
        <v>#DIV/0!</v>
      </c>
      <c r="P25" s="15" t="e">
        <f t="shared" si="94"/>
        <v>#DIV/0!</v>
      </c>
      <c r="Q25" s="63">
        <f t="shared" si="5"/>
        <v>1.3789868667917451</v>
      </c>
      <c r="R25" s="15">
        <f t="shared" si="95"/>
        <v>1.3789868667917451</v>
      </c>
      <c r="S25" s="80"/>
      <c r="T25" s="63"/>
      <c r="U25" s="113">
        <f t="shared" si="6"/>
        <v>0</v>
      </c>
      <c r="V25" s="15" t="e">
        <f t="shared" si="96"/>
        <v>#DIV/0!</v>
      </c>
      <c r="W25" s="63">
        <f t="shared" si="7"/>
        <v>0</v>
      </c>
      <c r="X25" s="15">
        <f t="shared" si="97"/>
        <v>0</v>
      </c>
      <c r="Y25" s="80"/>
      <c r="Z25" s="63"/>
      <c r="AA25" s="113">
        <f t="shared" si="8"/>
        <v>0</v>
      </c>
      <c r="AB25" s="15" t="e">
        <f t="shared" si="98"/>
        <v>#DIV/0!</v>
      </c>
      <c r="AC25" s="63">
        <f t="shared" si="9"/>
        <v>0</v>
      </c>
      <c r="AD25" s="15">
        <f t="shared" si="99"/>
        <v>0</v>
      </c>
      <c r="AE25" s="80"/>
      <c r="AF25" s="63"/>
      <c r="AG25" s="113">
        <f t="shared" si="10"/>
        <v>0</v>
      </c>
      <c r="AH25" s="15" t="e">
        <f t="shared" si="100"/>
        <v>#DIV/0!</v>
      </c>
      <c r="AI25" s="63">
        <f t="shared" si="11"/>
        <v>0</v>
      </c>
      <c r="AJ25" s="15">
        <f t="shared" si="101"/>
        <v>0</v>
      </c>
      <c r="AK25" s="80"/>
      <c r="AL25" s="63"/>
      <c r="AM25" s="113">
        <f t="shared" si="12"/>
        <v>0</v>
      </c>
      <c r="AN25" s="15" t="e">
        <f t="shared" si="102"/>
        <v>#DIV/0!</v>
      </c>
      <c r="AO25" s="63">
        <f t="shared" si="13"/>
        <v>0</v>
      </c>
      <c r="AP25" s="15">
        <f t="shared" si="103"/>
        <v>0</v>
      </c>
      <c r="AQ25" s="80">
        <v>1</v>
      </c>
      <c r="AR25" s="63">
        <v>3</v>
      </c>
      <c r="AS25" s="113" t="e">
        <f t="shared" si="14"/>
        <v>#DIV/0!</v>
      </c>
      <c r="AT25" s="15" t="e">
        <f t="shared" si="104"/>
        <v>#DIV/0!</v>
      </c>
      <c r="AU25" s="63">
        <f t="shared" si="15"/>
        <v>1.3789868667917451</v>
      </c>
      <c r="AV25" s="15">
        <f t="shared" si="105"/>
        <v>1.3789868667917451</v>
      </c>
      <c r="AW25" s="80"/>
      <c r="AX25" s="63"/>
      <c r="AY25" s="113">
        <f t="shared" si="16"/>
        <v>0</v>
      </c>
      <c r="AZ25" s="15" t="e">
        <f t="shared" si="106"/>
        <v>#DIV/0!</v>
      </c>
      <c r="BA25" s="63">
        <f t="shared" si="17"/>
        <v>0</v>
      </c>
      <c r="BB25" s="15">
        <f t="shared" si="107"/>
        <v>0</v>
      </c>
      <c r="BC25" s="80"/>
      <c r="BD25" s="63"/>
      <c r="BE25" s="113">
        <f t="shared" si="18"/>
        <v>0</v>
      </c>
      <c r="BF25" s="15" t="e">
        <f t="shared" si="108"/>
        <v>#DIV/0!</v>
      </c>
      <c r="BG25" s="63">
        <f t="shared" si="19"/>
        <v>0</v>
      </c>
      <c r="BH25" s="15">
        <f t="shared" si="109"/>
        <v>0</v>
      </c>
      <c r="BI25" s="80">
        <v>1</v>
      </c>
      <c r="BJ25" s="63">
        <v>2.96</v>
      </c>
      <c r="BK25" s="113" t="e">
        <f t="shared" si="20"/>
        <v>#DIV/0!</v>
      </c>
      <c r="BL25" s="15" t="e">
        <f t="shared" si="110"/>
        <v>#DIV/0!</v>
      </c>
      <c r="BM25" s="63">
        <f t="shared" si="21"/>
        <v>1.3475798460094655</v>
      </c>
      <c r="BN25" s="15">
        <f t="shared" si="111"/>
        <v>1.3475798460094655</v>
      </c>
      <c r="BO25" s="80"/>
      <c r="BP25" s="63"/>
      <c r="BQ25" s="113">
        <f t="shared" si="22"/>
        <v>0</v>
      </c>
      <c r="BR25" s="15" t="e">
        <f t="shared" si="112"/>
        <v>#DIV/0!</v>
      </c>
      <c r="BS25" s="63">
        <f t="shared" si="23"/>
        <v>0</v>
      </c>
      <c r="BT25" s="63">
        <f t="shared" si="113"/>
        <v>0</v>
      </c>
      <c r="BU25" s="26"/>
      <c r="BV25" s="195"/>
      <c r="BW25" s="63">
        <f t="shared" si="24"/>
        <v>0</v>
      </c>
      <c r="BX25" s="15" t="e">
        <f t="shared" si="114"/>
        <v>#DIV/0!</v>
      </c>
      <c r="BY25" s="63">
        <f t="shared" si="25"/>
        <v>0</v>
      </c>
      <c r="BZ25" s="15">
        <f t="shared" si="115"/>
        <v>0</v>
      </c>
      <c r="CA25" s="80"/>
      <c r="CB25" s="63"/>
      <c r="CC25" s="113">
        <f t="shared" si="26"/>
        <v>0</v>
      </c>
      <c r="CD25" s="15" t="e">
        <f t="shared" si="116"/>
        <v>#DIV/0!</v>
      </c>
      <c r="CE25" s="63">
        <f t="shared" si="27"/>
        <v>0</v>
      </c>
      <c r="CF25" s="15">
        <f t="shared" si="117"/>
        <v>0</v>
      </c>
      <c r="CG25" s="80"/>
      <c r="CH25" s="63"/>
      <c r="CI25" s="113">
        <f t="shared" si="28"/>
        <v>0</v>
      </c>
      <c r="CJ25" s="15" t="e">
        <f t="shared" si="118"/>
        <v>#DIV/0!</v>
      </c>
      <c r="CK25" s="63">
        <f t="shared" si="29"/>
        <v>0</v>
      </c>
      <c r="CL25" s="15">
        <f t="shared" si="119"/>
        <v>0</v>
      </c>
      <c r="CM25" s="80"/>
      <c r="CN25" s="15"/>
      <c r="CO25" s="113">
        <f t="shared" si="30"/>
        <v>0</v>
      </c>
      <c r="CP25" s="15" t="e">
        <f t="shared" si="120"/>
        <v>#DIV/0!</v>
      </c>
      <c r="CQ25" s="63">
        <f t="shared" si="31"/>
        <v>0</v>
      </c>
      <c r="CR25" s="15">
        <f t="shared" si="121"/>
        <v>0</v>
      </c>
      <c r="CS25" s="80">
        <v>1</v>
      </c>
      <c r="CT25" s="15">
        <v>3</v>
      </c>
      <c r="CU25" s="113" t="e">
        <f t="shared" si="32"/>
        <v>#DIV/0!</v>
      </c>
      <c r="CV25" s="15" t="e">
        <f t="shared" si="122"/>
        <v>#DIV/0!</v>
      </c>
      <c r="CW25" s="63">
        <f t="shared" si="33"/>
        <v>1.3789868667917451</v>
      </c>
      <c r="CX25" s="15">
        <f t="shared" si="123"/>
        <v>1.3789868667917451</v>
      </c>
      <c r="CY25" s="80"/>
      <c r="CZ25" s="63"/>
      <c r="DA25" s="113">
        <f t="shared" si="34"/>
        <v>0</v>
      </c>
      <c r="DB25" s="15" t="e">
        <f t="shared" si="124"/>
        <v>#DIV/0!</v>
      </c>
      <c r="DC25" s="63">
        <f t="shared" si="35"/>
        <v>0</v>
      </c>
      <c r="DD25" s="15">
        <f t="shared" si="125"/>
        <v>0</v>
      </c>
      <c r="DE25" s="80"/>
      <c r="DF25" s="63"/>
      <c r="DG25" s="113">
        <f t="shared" si="36"/>
        <v>0</v>
      </c>
      <c r="DH25" s="15" t="e">
        <f t="shared" si="126"/>
        <v>#DIV/0!</v>
      </c>
      <c r="DI25" s="63">
        <f t="shared" si="37"/>
        <v>0</v>
      </c>
      <c r="DJ25" s="15">
        <f t="shared" si="127"/>
        <v>0</v>
      </c>
      <c r="DK25" s="80"/>
      <c r="DL25" s="63"/>
      <c r="DM25" s="113">
        <f t="shared" si="38"/>
        <v>0</v>
      </c>
      <c r="DN25" s="15" t="e">
        <f t="shared" si="128"/>
        <v>#DIV/0!</v>
      </c>
      <c r="DO25" s="63">
        <f t="shared" si="39"/>
        <v>0</v>
      </c>
      <c r="DP25" s="15">
        <f t="shared" si="129"/>
        <v>0</v>
      </c>
      <c r="DQ25" s="80">
        <v>1</v>
      </c>
      <c r="DR25" s="63">
        <v>2.97</v>
      </c>
      <c r="DS25" s="113" t="e">
        <f t="shared" si="40"/>
        <v>#DIV/0!</v>
      </c>
      <c r="DT25" s="15" t="e">
        <f t="shared" si="130"/>
        <v>#DIV/0!</v>
      </c>
      <c r="DU25" s="63">
        <f t="shared" si="41"/>
        <v>1.3554179647230753</v>
      </c>
      <c r="DV25" s="15">
        <f t="shared" si="131"/>
        <v>1.3554179647230753</v>
      </c>
      <c r="DW25" s="80"/>
      <c r="DX25" s="63"/>
      <c r="DY25" s="113">
        <f t="shared" si="42"/>
        <v>0</v>
      </c>
      <c r="DZ25" s="15" t="e">
        <f t="shared" si="132"/>
        <v>#DIV/0!</v>
      </c>
      <c r="EA25" s="63">
        <f t="shared" si="43"/>
        <v>0</v>
      </c>
      <c r="EB25" s="15">
        <f t="shared" si="133"/>
        <v>0</v>
      </c>
      <c r="EC25" s="80"/>
      <c r="ED25" s="63"/>
      <c r="EE25" s="113">
        <f t="shared" si="44"/>
        <v>0</v>
      </c>
      <c r="EF25" s="15" t="e">
        <f t="shared" si="134"/>
        <v>#DIV/0!</v>
      </c>
      <c r="EG25" s="63">
        <f t="shared" si="45"/>
        <v>0</v>
      </c>
      <c r="EH25" s="15">
        <f t="shared" si="135"/>
        <v>0</v>
      </c>
      <c r="EI25" s="80">
        <v>1</v>
      </c>
      <c r="EJ25" s="63">
        <v>2.97</v>
      </c>
      <c r="EK25" s="113" t="e">
        <f t="shared" si="46"/>
        <v>#DIV/0!</v>
      </c>
      <c r="EL25" s="15" t="e">
        <f t="shared" si="136"/>
        <v>#DIV/0!</v>
      </c>
      <c r="EM25" s="63">
        <f t="shared" si="47"/>
        <v>1.3554179647230753</v>
      </c>
      <c r="EN25" s="15">
        <f t="shared" si="137"/>
        <v>1.3554179647230753</v>
      </c>
      <c r="EO25" s="80">
        <v>1</v>
      </c>
      <c r="EP25" s="63">
        <v>2.97</v>
      </c>
      <c r="EQ25" s="113" t="e">
        <f t="shared" si="48"/>
        <v>#DIV/0!</v>
      </c>
      <c r="ER25" s="15" t="e">
        <f t="shared" si="138"/>
        <v>#DIV/0!</v>
      </c>
      <c r="ES25" s="63">
        <f t="shared" si="49"/>
        <v>1.3554179647230753</v>
      </c>
      <c r="ET25" s="15">
        <f t="shared" si="139"/>
        <v>1.3554179647230753</v>
      </c>
      <c r="EU25" s="80"/>
      <c r="EV25" s="63"/>
      <c r="EW25" s="113">
        <f t="shared" si="50"/>
        <v>0</v>
      </c>
      <c r="EX25" s="15" t="e">
        <f t="shared" si="140"/>
        <v>#DIV/0!</v>
      </c>
      <c r="EY25" s="63">
        <f t="shared" si="51"/>
        <v>0</v>
      </c>
      <c r="EZ25" s="15">
        <f t="shared" si="141"/>
        <v>0</v>
      </c>
      <c r="FA25" s="80"/>
      <c r="FB25" s="63"/>
      <c r="FC25" s="113">
        <f t="shared" si="52"/>
        <v>0</v>
      </c>
      <c r="FD25" s="15" t="e">
        <f t="shared" si="142"/>
        <v>#DIV/0!</v>
      </c>
      <c r="FE25" s="63">
        <f t="shared" si="53"/>
        <v>0</v>
      </c>
      <c r="FF25" s="15">
        <f t="shared" si="143"/>
        <v>0</v>
      </c>
      <c r="FG25" s="80"/>
      <c r="FH25" s="63"/>
      <c r="FI25" s="113">
        <f t="shared" si="54"/>
        <v>0</v>
      </c>
      <c r="FJ25" s="15" t="e">
        <f t="shared" si="144"/>
        <v>#DIV/0!</v>
      </c>
      <c r="FK25" s="63">
        <f t="shared" si="55"/>
        <v>0</v>
      </c>
      <c r="FL25" s="15">
        <f t="shared" si="145"/>
        <v>0</v>
      </c>
      <c r="FM25" s="80"/>
      <c r="FN25" s="63"/>
      <c r="FO25" s="113">
        <f t="shared" si="56"/>
        <v>0</v>
      </c>
      <c r="FP25" s="15" t="e">
        <f t="shared" si="146"/>
        <v>#DIV/0!</v>
      </c>
      <c r="FQ25" s="63">
        <f t="shared" si="57"/>
        <v>0</v>
      </c>
      <c r="FR25" s="15">
        <f t="shared" si="147"/>
        <v>0</v>
      </c>
      <c r="FS25" s="80"/>
      <c r="FT25" s="63"/>
      <c r="FU25" s="113">
        <f t="shared" si="58"/>
        <v>0</v>
      </c>
      <c r="FV25" s="15" t="e">
        <f t="shared" si="148"/>
        <v>#DIV/0!</v>
      </c>
      <c r="FW25" s="63">
        <f t="shared" si="59"/>
        <v>0</v>
      </c>
      <c r="FX25" s="15">
        <f t="shared" si="149"/>
        <v>0</v>
      </c>
      <c r="FY25" s="80"/>
      <c r="FZ25" s="63"/>
      <c r="GA25" s="113">
        <f t="shared" si="60"/>
        <v>0</v>
      </c>
      <c r="GB25" s="15" t="e">
        <f t="shared" si="150"/>
        <v>#DIV/0!</v>
      </c>
      <c r="GC25" s="63">
        <f t="shared" si="61"/>
        <v>0</v>
      </c>
      <c r="GD25" s="15">
        <f t="shared" si="151"/>
        <v>0</v>
      </c>
      <c r="GE25" s="80"/>
      <c r="GF25" s="63"/>
      <c r="GG25" s="113">
        <f t="shared" si="62"/>
        <v>0</v>
      </c>
      <c r="GH25" s="15" t="e">
        <f t="shared" si="152"/>
        <v>#DIV/0!</v>
      </c>
      <c r="GI25" s="63">
        <f t="shared" si="63"/>
        <v>0</v>
      </c>
      <c r="GJ25" s="15">
        <f t="shared" si="153"/>
        <v>0</v>
      </c>
      <c r="GK25" s="80"/>
      <c r="GL25" s="63"/>
      <c r="GM25" s="113">
        <f t="shared" si="64"/>
        <v>0</v>
      </c>
      <c r="GN25" s="15" t="e">
        <f t="shared" si="154"/>
        <v>#DIV/0!</v>
      </c>
      <c r="GO25" s="63">
        <f t="shared" si="65"/>
        <v>0</v>
      </c>
      <c r="GP25" s="15">
        <f t="shared" si="155"/>
        <v>0</v>
      </c>
      <c r="GQ25" s="80"/>
      <c r="GR25" s="63"/>
      <c r="GS25" s="113">
        <f t="shared" si="66"/>
        <v>0</v>
      </c>
      <c r="GT25" s="15" t="e">
        <f t="shared" si="156"/>
        <v>#DIV/0!</v>
      </c>
      <c r="GU25" s="63">
        <f t="shared" si="67"/>
        <v>0</v>
      </c>
      <c r="GV25" s="15">
        <f t="shared" si="157"/>
        <v>0</v>
      </c>
      <c r="GW25" s="80"/>
      <c r="GX25" s="63"/>
      <c r="GY25" s="113">
        <f t="shared" si="68"/>
        <v>0</v>
      </c>
      <c r="GZ25" s="15" t="e">
        <f t="shared" si="158"/>
        <v>#DIV/0!</v>
      </c>
      <c r="HA25" s="63">
        <f t="shared" si="69"/>
        <v>0</v>
      </c>
      <c r="HB25" s="15">
        <f t="shared" si="159"/>
        <v>0</v>
      </c>
      <c r="HC25" s="80"/>
      <c r="HD25" s="63"/>
      <c r="HE25" s="113">
        <f t="shared" si="70"/>
        <v>0</v>
      </c>
      <c r="HF25" s="15" t="e">
        <f t="shared" si="160"/>
        <v>#DIV/0!</v>
      </c>
      <c r="HG25" s="63">
        <f t="shared" si="71"/>
        <v>0</v>
      </c>
      <c r="HH25" s="15">
        <f t="shared" si="161"/>
        <v>0</v>
      </c>
      <c r="HI25" s="80"/>
      <c r="HJ25" s="63"/>
      <c r="HK25" s="113">
        <f t="shared" si="72"/>
        <v>0</v>
      </c>
      <c r="HL25" s="15" t="e">
        <f t="shared" si="162"/>
        <v>#DIV/0!</v>
      </c>
      <c r="HM25" s="63">
        <f t="shared" si="73"/>
        <v>0</v>
      </c>
      <c r="HN25" s="15">
        <f t="shared" si="163"/>
        <v>0</v>
      </c>
      <c r="HO25" s="80"/>
      <c r="HP25" s="63"/>
      <c r="HQ25" s="113">
        <f t="shared" si="74"/>
        <v>0</v>
      </c>
      <c r="HR25" s="15" t="e">
        <f t="shared" si="164"/>
        <v>#DIV/0!</v>
      </c>
      <c r="HS25" s="63">
        <f t="shared" si="75"/>
        <v>0</v>
      </c>
      <c r="HT25" s="15">
        <f t="shared" si="165"/>
        <v>0</v>
      </c>
      <c r="HU25" s="80"/>
      <c r="HV25" s="63"/>
      <c r="HW25" s="113">
        <f t="shared" si="76"/>
        <v>0</v>
      </c>
      <c r="HX25" s="15" t="e">
        <f t="shared" si="166"/>
        <v>#DIV/0!</v>
      </c>
      <c r="HY25" s="63">
        <f t="shared" si="77"/>
        <v>0</v>
      </c>
      <c r="HZ25" s="15">
        <f t="shared" si="167"/>
        <v>0</v>
      </c>
      <c r="IA25" s="80"/>
      <c r="IB25" s="63"/>
      <c r="IC25" s="113">
        <f t="shared" si="78"/>
        <v>0</v>
      </c>
      <c r="ID25" s="15" t="e">
        <f t="shared" si="168"/>
        <v>#DIV/0!</v>
      </c>
      <c r="IE25" s="63">
        <f t="shared" si="79"/>
        <v>0</v>
      </c>
      <c r="IF25" s="15">
        <f t="shared" si="169"/>
        <v>0</v>
      </c>
      <c r="IG25" s="80"/>
      <c r="IH25" s="63"/>
      <c r="II25" s="113">
        <f t="shared" si="80"/>
        <v>0</v>
      </c>
      <c r="IJ25" s="15" t="e">
        <f t="shared" si="170"/>
        <v>#DIV/0!</v>
      </c>
      <c r="IK25" s="63">
        <f t="shared" si="81"/>
        <v>0</v>
      </c>
      <c r="IL25" s="15">
        <f t="shared" si="171"/>
        <v>0</v>
      </c>
      <c r="IM25" s="80"/>
      <c r="IN25" s="63"/>
      <c r="IO25" s="113">
        <f t="shared" si="82"/>
        <v>0</v>
      </c>
      <c r="IP25" s="15" t="e">
        <f t="shared" si="172"/>
        <v>#DIV/0!</v>
      </c>
      <c r="IQ25" s="63">
        <f t="shared" si="83"/>
        <v>0</v>
      </c>
      <c r="IR25" s="15">
        <f t="shared" si="173"/>
        <v>0</v>
      </c>
      <c r="IS25" s="80"/>
      <c r="IT25" s="63"/>
      <c r="IU25" s="113">
        <f t="shared" si="84"/>
        <v>0</v>
      </c>
      <c r="IV25" s="15" t="e">
        <f t="shared" si="174"/>
        <v>#DIV/0!</v>
      </c>
      <c r="IW25" s="63">
        <f t="shared" si="85"/>
        <v>0</v>
      </c>
      <c r="IX25" s="15">
        <f t="shared" si="175"/>
        <v>0</v>
      </c>
      <c r="IY25" s="80"/>
      <c r="IZ25" s="63"/>
      <c r="JA25" s="113">
        <f t="shared" si="86"/>
        <v>0</v>
      </c>
      <c r="JB25" s="15" t="e">
        <f t="shared" si="176"/>
        <v>#DIV/0!</v>
      </c>
      <c r="JC25" s="63">
        <f t="shared" si="87"/>
        <v>0</v>
      </c>
      <c r="JD25" s="15">
        <f t="shared" si="177"/>
        <v>0</v>
      </c>
      <c r="JE25" s="80"/>
      <c r="JF25" s="63"/>
      <c r="JG25" s="113">
        <f t="shared" si="88"/>
        <v>0</v>
      </c>
      <c r="JH25" s="15" t="e">
        <f t="shared" si="178"/>
        <v>#DIV/0!</v>
      </c>
      <c r="JI25" s="63">
        <f t="shared" si="89"/>
        <v>0</v>
      </c>
      <c r="JJ25" s="15">
        <f t="shared" si="179"/>
        <v>0</v>
      </c>
      <c r="JK25" s="80"/>
      <c r="JL25" s="63"/>
      <c r="JM25" s="113">
        <f t="shared" si="90"/>
        <v>0</v>
      </c>
      <c r="JN25" s="15" t="e">
        <f t="shared" si="180"/>
        <v>#DIV/0!</v>
      </c>
      <c r="JO25" s="63">
        <f t="shared" si="91"/>
        <v>0</v>
      </c>
      <c r="JP25" s="15">
        <f t="shared" si="181"/>
        <v>0</v>
      </c>
    </row>
    <row r="26" spans="1:299" x14ac:dyDescent="0.25">
      <c r="B26" s="113" t="s">
        <v>10</v>
      </c>
      <c r="C26" s="63" t="e">
        <f>(2.61-0.2*$O$2)^2/(2.61+0.8*$O$2)</f>
        <v>#DIV/0!</v>
      </c>
      <c r="D26" s="63">
        <f>(2.61-0.2*$O$3)^2/(2.61+0.8*$O$3)</f>
        <v>1.079484604348306</v>
      </c>
      <c r="E26" s="63" t="e">
        <f t="shared" si="1"/>
        <v>#DIV/0!</v>
      </c>
      <c r="F26" s="15">
        <f t="shared" si="2"/>
        <v>0</v>
      </c>
      <c r="G26" s="80"/>
      <c r="H26" s="63"/>
      <c r="I26" s="113">
        <f t="shared" si="3"/>
        <v>0</v>
      </c>
      <c r="J26" s="15" t="e">
        <f t="shared" si="92"/>
        <v>#DIV/0!</v>
      </c>
      <c r="K26" s="63">
        <f t="shared" si="0"/>
        <v>0</v>
      </c>
      <c r="L26" s="15">
        <f t="shared" si="93"/>
        <v>0</v>
      </c>
      <c r="M26" s="80"/>
      <c r="N26" s="63"/>
      <c r="O26" s="113">
        <f t="shared" si="4"/>
        <v>0</v>
      </c>
      <c r="P26" s="15" t="e">
        <f t="shared" si="94"/>
        <v>#DIV/0!</v>
      </c>
      <c r="Q26" s="63">
        <f t="shared" si="5"/>
        <v>0</v>
      </c>
      <c r="R26" s="15">
        <f t="shared" si="95"/>
        <v>0</v>
      </c>
      <c r="S26" s="80"/>
      <c r="T26" s="63"/>
      <c r="U26" s="113">
        <f t="shared" si="6"/>
        <v>0</v>
      </c>
      <c r="V26" s="15" t="e">
        <f t="shared" si="96"/>
        <v>#DIV/0!</v>
      </c>
      <c r="W26" s="63">
        <f t="shared" si="7"/>
        <v>0</v>
      </c>
      <c r="X26" s="15">
        <f t="shared" si="97"/>
        <v>0</v>
      </c>
      <c r="Y26" s="80"/>
      <c r="Z26" s="63"/>
      <c r="AA26" s="113">
        <f t="shared" si="8"/>
        <v>0</v>
      </c>
      <c r="AB26" s="15" t="e">
        <f t="shared" si="98"/>
        <v>#DIV/0!</v>
      </c>
      <c r="AC26" s="63">
        <f t="shared" si="9"/>
        <v>0</v>
      </c>
      <c r="AD26" s="15">
        <f t="shared" si="99"/>
        <v>0</v>
      </c>
      <c r="AE26" s="80"/>
      <c r="AF26" s="63"/>
      <c r="AG26" s="113">
        <f t="shared" si="10"/>
        <v>0</v>
      </c>
      <c r="AH26" s="15" t="e">
        <f t="shared" si="100"/>
        <v>#DIV/0!</v>
      </c>
      <c r="AI26" s="63">
        <f t="shared" si="11"/>
        <v>0</v>
      </c>
      <c r="AJ26" s="15">
        <f t="shared" si="101"/>
        <v>0</v>
      </c>
      <c r="AK26" s="80"/>
      <c r="AL26" s="63"/>
      <c r="AM26" s="113">
        <f t="shared" si="12"/>
        <v>0</v>
      </c>
      <c r="AN26" s="15" t="e">
        <f t="shared" si="102"/>
        <v>#DIV/0!</v>
      </c>
      <c r="AO26" s="63">
        <f t="shared" si="13"/>
        <v>0</v>
      </c>
      <c r="AP26" s="15">
        <f t="shared" si="103"/>
        <v>0</v>
      </c>
      <c r="AQ26" s="80"/>
      <c r="AR26" s="63"/>
      <c r="AS26" s="113">
        <f t="shared" si="14"/>
        <v>0</v>
      </c>
      <c r="AT26" s="15" t="e">
        <f t="shared" si="104"/>
        <v>#DIV/0!</v>
      </c>
      <c r="AU26" s="63">
        <f t="shared" si="15"/>
        <v>0</v>
      </c>
      <c r="AV26" s="15">
        <f t="shared" si="105"/>
        <v>0</v>
      </c>
      <c r="AW26" s="80"/>
      <c r="AX26" s="63"/>
      <c r="AY26" s="113">
        <f t="shared" si="16"/>
        <v>0</v>
      </c>
      <c r="AZ26" s="15" t="e">
        <f t="shared" si="106"/>
        <v>#DIV/0!</v>
      </c>
      <c r="BA26" s="63">
        <f t="shared" si="17"/>
        <v>0</v>
      </c>
      <c r="BB26" s="15">
        <f t="shared" si="107"/>
        <v>0</v>
      </c>
      <c r="BC26" s="80"/>
      <c r="BD26" s="63"/>
      <c r="BE26" s="113">
        <f t="shared" si="18"/>
        <v>0</v>
      </c>
      <c r="BF26" s="15" t="e">
        <f t="shared" si="108"/>
        <v>#DIV/0!</v>
      </c>
      <c r="BG26" s="63">
        <f t="shared" si="19"/>
        <v>0</v>
      </c>
      <c r="BH26" s="15">
        <f t="shared" si="109"/>
        <v>0</v>
      </c>
      <c r="BI26" s="80"/>
      <c r="BJ26" s="63"/>
      <c r="BK26" s="113">
        <f t="shared" si="20"/>
        <v>0</v>
      </c>
      <c r="BL26" s="15" t="e">
        <f t="shared" si="110"/>
        <v>#DIV/0!</v>
      </c>
      <c r="BM26" s="63">
        <f t="shared" si="21"/>
        <v>0</v>
      </c>
      <c r="BN26" s="15">
        <f t="shared" si="111"/>
        <v>0</v>
      </c>
      <c r="BO26" s="80"/>
      <c r="BP26" s="63"/>
      <c r="BQ26" s="113">
        <f t="shared" si="22"/>
        <v>0</v>
      </c>
      <c r="BR26" s="15" t="e">
        <f t="shared" si="112"/>
        <v>#DIV/0!</v>
      </c>
      <c r="BS26" s="63">
        <f t="shared" si="23"/>
        <v>0</v>
      </c>
      <c r="BT26" s="63">
        <f t="shared" si="113"/>
        <v>0</v>
      </c>
      <c r="BU26" s="26"/>
      <c r="BV26" s="195"/>
      <c r="BW26" s="63">
        <f t="shared" si="24"/>
        <v>0</v>
      </c>
      <c r="BX26" s="15" t="e">
        <f t="shared" si="114"/>
        <v>#DIV/0!</v>
      </c>
      <c r="BY26" s="63">
        <f t="shared" si="25"/>
        <v>0</v>
      </c>
      <c r="BZ26" s="15">
        <f t="shared" si="115"/>
        <v>0</v>
      </c>
      <c r="CA26" s="80"/>
      <c r="CB26" s="63"/>
      <c r="CC26" s="113">
        <f t="shared" si="26"/>
        <v>0</v>
      </c>
      <c r="CD26" s="15" t="e">
        <f t="shared" si="116"/>
        <v>#DIV/0!</v>
      </c>
      <c r="CE26" s="63">
        <f t="shared" si="27"/>
        <v>0</v>
      </c>
      <c r="CF26" s="15">
        <f t="shared" si="117"/>
        <v>0</v>
      </c>
      <c r="CG26" s="80"/>
      <c r="CH26" s="63"/>
      <c r="CI26" s="113">
        <f t="shared" si="28"/>
        <v>0</v>
      </c>
      <c r="CJ26" s="15" t="e">
        <f t="shared" si="118"/>
        <v>#DIV/0!</v>
      </c>
      <c r="CK26" s="63">
        <f t="shared" si="29"/>
        <v>0</v>
      </c>
      <c r="CL26" s="15">
        <f t="shared" si="119"/>
        <v>0</v>
      </c>
      <c r="CM26" s="80"/>
      <c r="CN26" s="15"/>
      <c r="CO26" s="113">
        <f t="shared" si="30"/>
        <v>0</v>
      </c>
      <c r="CP26" s="15" t="e">
        <f t="shared" si="120"/>
        <v>#DIV/0!</v>
      </c>
      <c r="CQ26" s="63">
        <f t="shared" si="31"/>
        <v>0</v>
      </c>
      <c r="CR26" s="15">
        <f t="shared" si="121"/>
        <v>0</v>
      </c>
      <c r="CS26" s="80"/>
      <c r="CT26" s="15"/>
      <c r="CU26" s="113">
        <f t="shared" si="32"/>
        <v>0</v>
      </c>
      <c r="CV26" s="15" t="e">
        <f t="shared" si="122"/>
        <v>#DIV/0!</v>
      </c>
      <c r="CW26" s="63">
        <f t="shared" si="33"/>
        <v>0</v>
      </c>
      <c r="CX26" s="15">
        <f t="shared" si="123"/>
        <v>0</v>
      </c>
      <c r="CY26" s="80"/>
      <c r="CZ26" s="63"/>
      <c r="DA26" s="113">
        <f t="shared" si="34"/>
        <v>0</v>
      </c>
      <c r="DB26" s="15" t="e">
        <f t="shared" si="124"/>
        <v>#DIV/0!</v>
      </c>
      <c r="DC26" s="63">
        <f t="shared" si="35"/>
        <v>0</v>
      </c>
      <c r="DD26" s="15">
        <f t="shared" si="125"/>
        <v>0</v>
      </c>
      <c r="DE26" s="80"/>
      <c r="DF26" s="63"/>
      <c r="DG26" s="113">
        <f t="shared" si="36"/>
        <v>0</v>
      </c>
      <c r="DH26" s="15" t="e">
        <f t="shared" si="126"/>
        <v>#DIV/0!</v>
      </c>
      <c r="DI26" s="63">
        <f t="shared" si="37"/>
        <v>0</v>
      </c>
      <c r="DJ26" s="15">
        <f t="shared" si="127"/>
        <v>0</v>
      </c>
      <c r="DK26" s="80"/>
      <c r="DL26" s="63"/>
      <c r="DM26" s="113">
        <f t="shared" si="38"/>
        <v>0</v>
      </c>
      <c r="DN26" s="15" t="e">
        <f t="shared" si="128"/>
        <v>#DIV/0!</v>
      </c>
      <c r="DO26" s="63">
        <f t="shared" si="39"/>
        <v>0</v>
      </c>
      <c r="DP26" s="15">
        <f t="shared" si="129"/>
        <v>0</v>
      </c>
      <c r="DQ26" s="80"/>
      <c r="DR26" s="63"/>
      <c r="DS26" s="113">
        <f t="shared" si="40"/>
        <v>0</v>
      </c>
      <c r="DT26" s="15" t="e">
        <f t="shared" si="130"/>
        <v>#DIV/0!</v>
      </c>
      <c r="DU26" s="63">
        <f t="shared" si="41"/>
        <v>0</v>
      </c>
      <c r="DV26" s="15">
        <f t="shared" si="131"/>
        <v>0</v>
      </c>
      <c r="DW26" s="80"/>
      <c r="DX26" s="63"/>
      <c r="DY26" s="113">
        <f t="shared" si="42"/>
        <v>0</v>
      </c>
      <c r="DZ26" s="15" t="e">
        <f t="shared" si="132"/>
        <v>#DIV/0!</v>
      </c>
      <c r="EA26" s="63">
        <f t="shared" si="43"/>
        <v>0</v>
      </c>
      <c r="EB26" s="15">
        <f t="shared" si="133"/>
        <v>0</v>
      </c>
      <c r="EC26" s="80"/>
      <c r="ED26" s="63"/>
      <c r="EE26" s="113">
        <f t="shared" si="44"/>
        <v>0</v>
      </c>
      <c r="EF26" s="15" t="e">
        <f t="shared" si="134"/>
        <v>#DIV/0!</v>
      </c>
      <c r="EG26" s="63">
        <f t="shared" si="45"/>
        <v>0</v>
      </c>
      <c r="EH26" s="15">
        <f t="shared" si="135"/>
        <v>0</v>
      </c>
      <c r="EI26" s="80"/>
      <c r="EJ26" s="63"/>
      <c r="EK26" s="113">
        <f t="shared" si="46"/>
        <v>0</v>
      </c>
      <c r="EL26" s="15" t="e">
        <f t="shared" si="136"/>
        <v>#DIV/0!</v>
      </c>
      <c r="EM26" s="63">
        <f t="shared" si="47"/>
        <v>0</v>
      </c>
      <c r="EN26" s="15">
        <f t="shared" si="137"/>
        <v>0</v>
      </c>
      <c r="EO26" s="80"/>
      <c r="EP26" s="63"/>
      <c r="EQ26" s="113">
        <f t="shared" si="48"/>
        <v>0</v>
      </c>
      <c r="ER26" s="15" t="e">
        <f t="shared" si="138"/>
        <v>#DIV/0!</v>
      </c>
      <c r="ES26" s="63">
        <f t="shared" si="49"/>
        <v>0</v>
      </c>
      <c r="ET26" s="15">
        <f t="shared" si="139"/>
        <v>0</v>
      </c>
      <c r="EU26" s="80"/>
      <c r="EV26" s="63"/>
      <c r="EW26" s="113">
        <f t="shared" si="50"/>
        <v>0</v>
      </c>
      <c r="EX26" s="15" t="e">
        <f t="shared" si="140"/>
        <v>#DIV/0!</v>
      </c>
      <c r="EY26" s="63">
        <f t="shared" si="51"/>
        <v>0</v>
      </c>
      <c r="EZ26" s="15">
        <f t="shared" si="141"/>
        <v>0</v>
      </c>
      <c r="FA26" s="80"/>
      <c r="FB26" s="63"/>
      <c r="FC26" s="113">
        <f t="shared" si="52"/>
        <v>0</v>
      </c>
      <c r="FD26" s="15" t="e">
        <f t="shared" si="142"/>
        <v>#DIV/0!</v>
      </c>
      <c r="FE26" s="63">
        <f t="shared" si="53"/>
        <v>0</v>
      </c>
      <c r="FF26" s="15">
        <f t="shared" si="143"/>
        <v>0</v>
      </c>
      <c r="FG26" s="80"/>
      <c r="FH26" s="63"/>
      <c r="FI26" s="113">
        <f t="shared" si="54"/>
        <v>0</v>
      </c>
      <c r="FJ26" s="15" t="e">
        <f t="shared" si="144"/>
        <v>#DIV/0!</v>
      </c>
      <c r="FK26" s="63">
        <f t="shared" si="55"/>
        <v>0</v>
      </c>
      <c r="FL26" s="15">
        <f t="shared" si="145"/>
        <v>0</v>
      </c>
      <c r="FM26" s="80"/>
      <c r="FN26" s="63"/>
      <c r="FO26" s="113">
        <f t="shared" si="56"/>
        <v>0</v>
      </c>
      <c r="FP26" s="15" t="e">
        <f t="shared" si="146"/>
        <v>#DIV/0!</v>
      </c>
      <c r="FQ26" s="63">
        <f t="shared" si="57"/>
        <v>0</v>
      </c>
      <c r="FR26" s="15">
        <f t="shared" si="147"/>
        <v>0</v>
      </c>
      <c r="FS26" s="80"/>
      <c r="FT26" s="63"/>
      <c r="FU26" s="113">
        <f t="shared" si="58"/>
        <v>0</v>
      </c>
      <c r="FV26" s="15" t="e">
        <f t="shared" si="148"/>
        <v>#DIV/0!</v>
      </c>
      <c r="FW26" s="63">
        <f t="shared" si="59"/>
        <v>0</v>
      </c>
      <c r="FX26" s="15">
        <f t="shared" si="149"/>
        <v>0</v>
      </c>
      <c r="FY26" s="80"/>
      <c r="FZ26" s="63"/>
      <c r="GA26" s="113">
        <f t="shared" si="60"/>
        <v>0</v>
      </c>
      <c r="GB26" s="15" t="e">
        <f t="shared" si="150"/>
        <v>#DIV/0!</v>
      </c>
      <c r="GC26" s="63">
        <f t="shared" si="61"/>
        <v>0</v>
      </c>
      <c r="GD26" s="15">
        <f t="shared" si="151"/>
        <v>0</v>
      </c>
      <c r="GE26" s="80"/>
      <c r="GF26" s="63"/>
      <c r="GG26" s="113">
        <f t="shared" si="62"/>
        <v>0</v>
      </c>
      <c r="GH26" s="15" t="e">
        <f t="shared" si="152"/>
        <v>#DIV/0!</v>
      </c>
      <c r="GI26" s="63">
        <f t="shared" si="63"/>
        <v>0</v>
      </c>
      <c r="GJ26" s="15">
        <f t="shared" si="153"/>
        <v>0</v>
      </c>
      <c r="GK26" s="80"/>
      <c r="GL26" s="63"/>
      <c r="GM26" s="113">
        <f t="shared" si="64"/>
        <v>0</v>
      </c>
      <c r="GN26" s="15" t="e">
        <f t="shared" si="154"/>
        <v>#DIV/0!</v>
      </c>
      <c r="GO26" s="63">
        <f t="shared" si="65"/>
        <v>0</v>
      </c>
      <c r="GP26" s="15">
        <f t="shared" si="155"/>
        <v>0</v>
      </c>
      <c r="GQ26" s="80"/>
      <c r="GR26" s="63"/>
      <c r="GS26" s="113">
        <f t="shared" si="66"/>
        <v>0</v>
      </c>
      <c r="GT26" s="15" t="e">
        <f t="shared" si="156"/>
        <v>#DIV/0!</v>
      </c>
      <c r="GU26" s="63">
        <f t="shared" si="67"/>
        <v>0</v>
      </c>
      <c r="GV26" s="15">
        <f t="shared" si="157"/>
        <v>0</v>
      </c>
      <c r="GW26" s="80"/>
      <c r="GX26" s="63"/>
      <c r="GY26" s="113">
        <f t="shared" si="68"/>
        <v>0</v>
      </c>
      <c r="GZ26" s="15" t="e">
        <f t="shared" si="158"/>
        <v>#DIV/0!</v>
      </c>
      <c r="HA26" s="63">
        <f t="shared" si="69"/>
        <v>0</v>
      </c>
      <c r="HB26" s="15">
        <f t="shared" si="159"/>
        <v>0</v>
      </c>
      <c r="HC26" s="80">
        <v>1</v>
      </c>
      <c r="HD26" s="63">
        <v>2.75</v>
      </c>
      <c r="HE26" s="113" t="e">
        <f t="shared" si="70"/>
        <v>#DIV/0!</v>
      </c>
      <c r="HF26" s="15" t="e">
        <f t="shared" si="160"/>
        <v>#DIV/0!</v>
      </c>
      <c r="HG26" s="63">
        <f t="shared" si="71"/>
        <v>1.1851958810521801</v>
      </c>
      <c r="HH26" s="15">
        <f t="shared" si="161"/>
        <v>1.1851958810521801</v>
      </c>
      <c r="HI26" s="80"/>
      <c r="HJ26" s="63"/>
      <c r="HK26" s="113">
        <f t="shared" si="72"/>
        <v>0</v>
      </c>
      <c r="HL26" s="15" t="e">
        <f t="shared" si="162"/>
        <v>#DIV/0!</v>
      </c>
      <c r="HM26" s="63">
        <f t="shared" si="73"/>
        <v>0</v>
      </c>
      <c r="HN26" s="15">
        <f t="shared" si="163"/>
        <v>0</v>
      </c>
      <c r="HO26" s="80"/>
      <c r="HP26" s="63"/>
      <c r="HQ26" s="113">
        <f t="shared" si="74"/>
        <v>0</v>
      </c>
      <c r="HR26" s="15" t="e">
        <f t="shared" si="164"/>
        <v>#DIV/0!</v>
      </c>
      <c r="HS26" s="63">
        <f t="shared" si="75"/>
        <v>0</v>
      </c>
      <c r="HT26" s="15">
        <f t="shared" si="165"/>
        <v>0</v>
      </c>
      <c r="HU26" s="80"/>
      <c r="HV26" s="63"/>
      <c r="HW26" s="113">
        <f t="shared" si="76"/>
        <v>0</v>
      </c>
      <c r="HX26" s="15" t="e">
        <f t="shared" si="166"/>
        <v>#DIV/0!</v>
      </c>
      <c r="HY26" s="63">
        <f t="shared" si="77"/>
        <v>0</v>
      </c>
      <c r="HZ26" s="15">
        <f t="shared" si="167"/>
        <v>0</v>
      </c>
      <c r="IA26" s="80"/>
      <c r="IB26" s="63"/>
      <c r="IC26" s="113">
        <f t="shared" si="78"/>
        <v>0</v>
      </c>
      <c r="ID26" s="15" t="e">
        <f t="shared" si="168"/>
        <v>#DIV/0!</v>
      </c>
      <c r="IE26" s="63">
        <f t="shared" si="79"/>
        <v>0</v>
      </c>
      <c r="IF26" s="15">
        <f t="shared" si="169"/>
        <v>0</v>
      </c>
      <c r="IG26" s="80"/>
      <c r="IH26" s="63"/>
      <c r="II26" s="113">
        <f t="shared" si="80"/>
        <v>0</v>
      </c>
      <c r="IJ26" s="15" t="e">
        <f t="shared" si="170"/>
        <v>#DIV/0!</v>
      </c>
      <c r="IK26" s="63">
        <f t="shared" si="81"/>
        <v>0</v>
      </c>
      <c r="IL26" s="15">
        <f t="shared" si="171"/>
        <v>0</v>
      </c>
      <c r="IM26" s="80"/>
      <c r="IN26" s="63"/>
      <c r="IO26" s="113">
        <f t="shared" si="82"/>
        <v>0</v>
      </c>
      <c r="IP26" s="15" t="e">
        <f t="shared" si="172"/>
        <v>#DIV/0!</v>
      </c>
      <c r="IQ26" s="63">
        <f t="shared" si="83"/>
        <v>0</v>
      </c>
      <c r="IR26" s="15">
        <f t="shared" si="173"/>
        <v>0</v>
      </c>
      <c r="IS26" s="80"/>
      <c r="IT26" s="63"/>
      <c r="IU26" s="113">
        <f t="shared" si="84"/>
        <v>0</v>
      </c>
      <c r="IV26" s="15" t="e">
        <f t="shared" si="174"/>
        <v>#DIV/0!</v>
      </c>
      <c r="IW26" s="63">
        <f t="shared" si="85"/>
        <v>0</v>
      </c>
      <c r="IX26" s="15">
        <f t="shared" si="175"/>
        <v>0</v>
      </c>
      <c r="IY26" s="80"/>
      <c r="IZ26" s="63"/>
      <c r="JA26" s="113">
        <f t="shared" si="86"/>
        <v>0</v>
      </c>
      <c r="JB26" s="15" t="e">
        <f t="shared" si="176"/>
        <v>#DIV/0!</v>
      </c>
      <c r="JC26" s="63">
        <f t="shared" si="87"/>
        <v>0</v>
      </c>
      <c r="JD26" s="15">
        <f t="shared" si="177"/>
        <v>0</v>
      </c>
      <c r="JE26" s="80"/>
      <c r="JF26" s="63"/>
      <c r="JG26" s="113">
        <f t="shared" si="88"/>
        <v>0</v>
      </c>
      <c r="JH26" s="15" t="e">
        <f t="shared" si="178"/>
        <v>#DIV/0!</v>
      </c>
      <c r="JI26" s="63">
        <f t="shared" si="89"/>
        <v>0</v>
      </c>
      <c r="JJ26" s="15">
        <f t="shared" si="179"/>
        <v>0</v>
      </c>
      <c r="JK26" s="80"/>
      <c r="JL26" s="63"/>
      <c r="JM26" s="113">
        <f t="shared" si="90"/>
        <v>0</v>
      </c>
      <c r="JN26" s="15" t="e">
        <f t="shared" si="180"/>
        <v>#DIV/0!</v>
      </c>
      <c r="JO26" s="63">
        <f t="shared" si="91"/>
        <v>0</v>
      </c>
      <c r="JP26" s="15">
        <f t="shared" si="181"/>
        <v>0</v>
      </c>
    </row>
    <row r="27" spans="1:299" x14ac:dyDescent="0.25">
      <c r="B27" s="113" t="s">
        <v>9</v>
      </c>
      <c r="C27" s="63" t="e">
        <f>(2.41-0.2*$O$2)^2/(2.41+0.8*$O$2)</f>
        <v>#DIV/0!</v>
      </c>
      <c r="D27" s="63">
        <f>(2.41-0.2*$O$3)^2/(2.41+0.8*$O$3)</f>
        <v>0.93246612624782088</v>
      </c>
      <c r="E27" s="63" t="e">
        <f t="shared" si="1"/>
        <v>#DIV/0!</v>
      </c>
      <c r="F27" s="15">
        <f t="shared" si="2"/>
        <v>0</v>
      </c>
      <c r="G27" s="80"/>
      <c r="H27" s="63"/>
      <c r="I27" s="113">
        <f t="shared" si="3"/>
        <v>0</v>
      </c>
      <c r="J27" s="15" t="e">
        <f t="shared" si="92"/>
        <v>#DIV/0!</v>
      </c>
      <c r="K27" s="63">
        <f t="shared" si="0"/>
        <v>0</v>
      </c>
      <c r="L27" s="15">
        <f t="shared" si="93"/>
        <v>0</v>
      </c>
      <c r="M27" s="80"/>
      <c r="N27" s="63"/>
      <c r="O27" s="113">
        <f t="shared" si="4"/>
        <v>0</v>
      </c>
      <c r="P27" s="15" t="e">
        <f t="shared" si="94"/>
        <v>#DIV/0!</v>
      </c>
      <c r="Q27" s="63">
        <f t="shared" si="5"/>
        <v>0</v>
      </c>
      <c r="R27" s="15">
        <f t="shared" si="95"/>
        <v>0</v>
      </c>
      <c r="S27" s="80"/>
      <c r="T27" s="63"/>
      <c r="U27" s="113">
        <f t="shared" si="6"/>
        <v>0</v>
      </c>
      <c r="V27" s="15" t="e">
        <f t="shared" si="96"/>
        <v>#DIV/0!</v>
      </c>
      <c r="W27" s="63">
        <f t="shared" si="7"/>
        <v>0</v>
      </c>
      <c r="X27" s="15">
        <f t="shared" si="97"/>
        <v>0</v>
      </c>
      <c r="Y27" s="80"/>
      <c r="Z27" s="63"/>
      <c r="AA27" s="113">
        <f t="shared" si="8"/>
        <v>0</v>
      </c>
      <c r="AB27" s="15" t="e">
        <f t="shared" si="98"/>
        <v>#DIV/0!</v>
      </c>
      <c r="AC27" s="63">
        <f t="shared" si="9"/>
        <v>0</v>
      </c>
      <c r="AD27" s="15">
        <f t="shared" si="99"/>
        <v>0</v>
      </c>
      <c r="AE27" s="80"/>
      <c r="AF27" s="63"/>
      <c r="AG27" s="113">
        <f t="shared" si="10"/>
        <v>0</v>
      </c>
      <c r="AH27" s="15" t="e">
        <f t="shared" si="100"/>
        <v>#DIV/0!</v>
      </c>
      <c r="AI27" s="63">
        <f t="shared" si="11"/>
        <v>0</v>
      </c>
      <c r="AJ27" s="15">
        <f t="shared" si="101"/>
        <v>0</v>
      </c>
      <c r="AK27" s="80">
        <v>1</v>
      </c>
      <c r="AL27" s="63">
        <v>2.48</v>
      </c>
      <c r="AM27" s="113" t="e">
        <f t="shared" si="12"/>
        <v>#DIV/0!</v>
      </c>
      <c r="AN27" s="15" t="e">
        <f t="shared" si="102"/>
        <v>#DIV/0!</v>
      </c>
      <c r="AO27" s="63">
        <f t="shared" si="13"/>
        <v>0.983353518104504</v>
      </c>
      <c r="AP27" s="15">
        <f t="shared" si="103"/>
        <v>0.983353518104504</v>
      </c>
      <c r="AQ27" s="80"/>
      <c r="AR27" s="63"/>
      <c r="AS27" s="113">
        <f t="shared" si="14"/>
        <v>0</v>
      </c>
      <c r="AT27" s="15" t="e">
        <f t="shared" si="104"/>
        <v>#DIV/0!</v>
      </c>
      <c r="AU27" s="63">
        <f t="shared" si="15"/>
        <v>0</v>
      </c>
      <c r="AV27" s="15">
        <f t="shared" si="105"/>
        <v>0</v>
      </c>
      <c r="AW27" s="80">
        <v>1</v>
      </c>
      <c r="AX27" s="63">
        <v>2.58</v>
      </c>
      <c r="AY27" s="113" t="e">
        <f t="shared" si="16"/>
        <v>#DIV/0!</v>
      </c>
      <c r="AZ27" s="15" t="e">
        <f t="shared" si="106"/>
        <v>#DIV/0!</v>
      </c>
      <c r="BA27" s="63">
        <f t="shared" si="17"/>
        <v>1.0571202555090013</v>
      </c>
      <c r="BB27" s="15">
        <f t="shared" si="107"/>
        <v>1.0571202555090013</v>
      </c>
      <c r="BC27" s="80"/>
      <c r="BD27" s="63"/>
      <c r="BE27" s="113">
        <f t="shared" si="18"/>
        <v>0</v>
      </c>
      <c r="BF27" s="15" t="e">
        <f t="shared" si="108"/>
        <v>#DIV/0!</v>
      </c>
      <c r="BG27" s="63">
        <f t="shared" si="19"/>
        <v>0</v>
      </c>
      <c r="BH27" s="15">
        <f t="shared" si="109"/>
        <v>0</v>
      </c>
      <c r="BI27" s="80"/>
      <c r="BJ27" s="63"/>
      <c r="BK27" s="113">
        <f t="shared" si="20"/>
        <v>0</v>
      </c>
      <c r="BL27" s="15" t="e">
        <f t="shared" si="110"/>
        <v>#DIV/0!</v>
      </c>
      <c r="BM27" s="63">
        <f t="shared" si="21"/>
        <v>0</v>
      </c>
      <c r="BN27" s="15">
        <f t="shared" si="111"/>
        <v>0</v>
      </c>
      <c r="BO27" s="80">
        <v>1</v>
      </c>
      <c r="BP27" s="63">
        <v>2.4700000000000002</v>
      </c>
      <c r="BQ27" s="113" t="e">
        <f t="shared" si="22"/>
        <v>#DIV/0!</v>
      </c>
      <c r="BR27" s="15" t="e">
        <f t="shared" si="112"/>
        <v>#DIV/0!</v>
      </c>
      <c r="BS27" s="63">
        <f t="shared" si="23"/>
        <v>0.97604512624453332</v>
      </c>
      <c r="BT27" s="63">
        <f t="shared" si="113"/>
        <v>0.97604512624453332</v>
      </c>
      <c r="BU27" s="26"/>
      <c r="BV27" s="195"/>
      <c r="BW27" s="63">
        <f t="shared" si="24"/>
        <v>0</v>
      </c>
      <c r="BX27" s="15" t="e">
        <f t="shared" si="114"/>
        <v>#DIV/0!</v>
      </c>
      <c r="BY27" s="63">
        <f t="shared" si="25"/>
        <v>0</v>
      </c>
      <c r="BZ27" s="15">
        <f t="shared" si="115"/>
        <v>0</v>
      </c>
      <c r="CA27" s="80"/>
      <c r="CB27" s="63"/>
      <c r="CC27" s="113">
        <f t="shared" si="26"/>
        <v>0</v>
      </c>
      <c r="CD27" s="15" t="e">
        <f t="shared" si="116"/>
        <v>#DIV/0!</v>
      </c>
      <c r="CE27" s="63">
        <f t="shared" si="27"/>
        <v>0</v>
      </c>
      <c r="CF27" s="15">
        <f t="shared" si="117"/>
        <v>0</v>
      </c>
      <c r="CG27" s="80"/>
      <c r="CH27" s="63"/>
      <c r="CI27" s="113">
        <f t="shared" si="28"/>
        <v>0</v>
      </c>
      <c r="CJ27" s="15" t="e">
        <f t="shared" si="118"/>
        <v>#DIV/0!</v>
      </c>
      <c r="CK27" s="63">
        <f t="shared" si="29"/>
        <v>0</v>
      </c>
      <c r="CL27" s="15">
        <f t="shared" si="119"/>
        <v>0</v>
      </c>
      <c r="CM27" s="80"/>
      <c r="CN27" s="15"/>
      <c r="CO27" s="113">
        <f t="shared" si="30"/>
        <v>0</v>
      </c>
      <c r="CP27" s="15" t="e">
        <f t="shared" si="120"/>
        <v>#DIV/0!</v>
      </c>
      <c r="CQ27" s="63">
        <f t="shared" si="31"/>
        <v>0</v>
      </c>
      <c r="CR27" s="15">
        <f t="shared" si="121"/>
        <v>0</v>
      </c>
      <c r="CS27" s="80"/>
      <c r="CT27" s="15"/>
      <c r="CU27" s="113">
        <f t="shared" si="32"/>
        <v>0</v>
      </c>
      <c r="CV27" s="15" t="e">
        <f t="shared" si="122"/>
        <v>#DIV/0!</v>
      </c>
      <c r="CW27" s="63">
        <f t="shared" si="33"/>
        <v>0</v>
      </c>
      <c r="CX27" s="15">
        <f t="shared" si="123"/>
        <v>0</v>
      </c>
      <c r="CY27" s="80">
        <v>1</v>
      </c>
      <c r="CZ27" s="63">
        <v>2.58</v>
      </c>
      <c r="DA27" s="113" t="e">
        <f t="shared" si="34"/>
        <v>#DIV/0!</v>
      </c>
      <c r="DB27" s="15" t="e">
        <f t="shared" si="124"/>
        <v>#DIV/0!</v>
      </c>
      <c r="DC27" s="63">
        <f t="shared" si="35"/>
        <v>1.0571202555090013</v>
      </c>
      <c r="DD27" s="15">
        <f t="shared" si="125"/>
        <v>1.0571202555090013</v>
      </c>
      <c r="DE27" s="80">
        <v>1</v>
      </c>
      <c r="DF27" s="63">
        <v>2.48</v>
      </c>
      <c r="DG27" s="113" t="e">
        <f t="shared" si="36"/>
        <v>#DIV/0!</v>
      </c>
      <c r="DH27" s="15" t="e">
        <f t="shared" si="126"/>
        <v>#DIV/0!</v>
      </c>
      <c r="DI27" s="63">
        <f t="shared" si="37"/>
        <v>0.983353518104504</v>
      </c>
      <c r="DJ27" s="15">
        <f t="shared" si="127"/>
        <v>0.983353518104504</v>
      </c>
      <c r="DK27" s="80"/>
      <c r="DL27" s="63"/>
      <c r="DM27" s="113">
        <f t="shared" si="38"/>
        <v>0</v>
      </c>
      <c r="DN27" s="15" t="e">
        <f t="shared" si="128"/>
        <v>#DIV/0!</v>
      </c>
      <c r="DO27" s="63">
        <f t="shared" si="39"/>
        <v>0</v>
      </c>
      <c r="DP27" s="15">
        <f t="shared" si="129"/>
        <v>0</v>
      </c>
      <c r="DQ27" s="80"/>
      <c r="DR27" s="63"/>
      <c r="DS27" s="113">
        <f t="shared" si="40"/>
        <v>0</v>
      </c>
      <c r="DT27" s="15" t="e">
        <f t="shared" si="130"/>
        <v>#DIV/0!</v>
      </c>
      <c r="DU27" s="63">
        <f t="shared" si="41"/>
        <v>0</v>
      </c>
      <c r="DV27" s="15">
        <f t="shared" si="131"/>
        <v>0</v>
      </c>
      <c r="DW27" s="80">
        <v>1</v>
      </c>
      <c r="DX27" s="63">
        <v>2.58</v>
      </c>
      <c r="DY27" s="113" t="e">
        <f t="shared" si="42"/>
        <v>#DIV/0!</v>
      </c>
      <c r="DZ27" s="15" t="e">
        <f t="shared" si="132"/>
        <v>#DIV/0!</v>
      </c>
      <c r="EA27" s="63">
        <f t="shared" si="43"/>
        <v>1.0571202555090013</v>
      </c>
      <c r="EB27" s="15">
        <f t="shared" si="133"/>
        <v>1.0571202555090013</v>
      </c>
      <c r="EC27" s="80">
        <v>1</v>
      </c>
      <c r="ED27" s="63">
        <v>2.58</v>
      </c>
      <c r="EE27" s="113" t="e">
        <f t="shared" si="44"/>
        <v>#DIV/0!</v>
      </c>
      <c r="EF27" s="15" t="e">
        <f t="shared" si="134"/>
        <v>#DIV/0!</v>
      </c>
      <c r="EG27" s="63">
        <f t="shared" si="45"/>
        <v>1.0571202555090013</v>
      </c>
      <c r="EH27" s="15">
        <f t="shared" si="135"/>
        <v>1.0571202555090013</v>
      </c>
      <c r="EI27" s="80"/>
      <c r="EJ27" s="63"/>
      <c r="EK27" s="113">
        <f t="shared" si="46"/>
        <v>0</v>
      </c>
      <c r="EL27" s="15" t="e">
        <f t="shared" si="136"/>
        <v>#DIV/0!</v>
      </c>
      <c r="EM27" s="63">
        <f t="shared" si="47"/>
        <v>0</v>
      </c>
      <c r="EN27" s="15">
        <f t="shared" si="137"/>
        <v>0</v>
      </c>
      <c r="EO27" s="80"/>
      <c r="EP27" s="63"/>
      <c r="EQ27" s="113">
        <f t="shared" si="48"/>
        <v>0</v>
      </c>
      <c r="ER27" s="15" t="e">
        <f t="shared" si="138"/>
        <v>#DIV/0!</v>
      </c>
      <c r="ES27" s="63">
        <f t="shared" si="49"/>
        <v>0</v>
      </c>
      <c r="ET27" s="15">
        <f t="shared" si="139"/>
        <v>0</v>
      </c>
      <c r="EU27" s="80">
        <v>1</v>
      </c>
      <c r="EV27" s="63">
        <v>2.6</v>
      </c>
      <c r="EW27" s="113" t="e">
        <f t="shared" si="50"/>
        <v>#DIV/0!</v>
      </c>
      <c r="EX27" s="15" t="e">
        <f t="shared" si="140"/>
        <v>#DIV/0!</v>
      </c>
      <c r="EY27" s="63">
        <f t="shared" si="51"/>
        <v>1.0720181356348839</v>
      </c>
      <c r="EZ27" s="15">
        <f t="shared" si="141"/>
        <v>1.0720181356348839</v>
      </c>
      <c r="FA27" s="80"/>
      <c r="FB27" s="63"/>
      <c r="FC27" s="113">
        <f t="shared" si="52"/>
        <v>0</v>
      </c>
      <c r="FD27" s="15" t="e">
        <f t="shared" si="142"/>
        <v>#DIV/0!</v>
      </c>
      <c r="FE27" s="63">
        <f t="shared" si="53"/>
        <v>0</v>
      </c>
      <c r="FF27" s="15">
        <f t="shared" si="143"/>
        <v>0</v>
      </c>
      <c r="FG27" s="80">
        <v>1</v>
      </c>
      <c r="FH27" s="63">
        <v>2.42</v>
      </c>
      <c r="FI27" s="113" t="e">
        <f t="shared" si="54"/>
        <v>#DIV/0!</v>
      </c>
      <c r="FJ27" s="15" t="e">
        <f t="shared" si="144"/>
        <v>#DIV/0!</v>
      </c>
      <c r="FK27" s="63">
        <f t="shared" si="55"/>
        <v>0.93969652508112522</v>
      </c>
      <c r="FL27" s="15">
        <f t="shared" si="145"/>
        <v>0.93969652508112522</v>
      </c>
      <c r="FM27" s="80">
        <v>1</v>
      </c>
      <c r="FN27" s="63">
        <v>2.42</v>
      </c>
      <c r="FO27" s="113" t="e">
        <f t="shared" si="56"/>
        <v>#DIV/0!</v>
      </c>
      <c r="FP27" s="15" t="e">
        <f t="shared" si="146"/>
        <v>#DIV/0!</v>
      </c>
      <c r="FQ27" s="63">
        <f t="shared" si="57"/>
        <v>0.93969652508112522</v>
      </c>
      <c r="FR27" s="15">
        <f t="shared" si="147"/>
        <v>0.93969652508112522</v>
      </c>
      <c r="FS27" s="80"/>
      <c r="FT27" s="63"/>
      <c r="FU27" s="113">
        <f t="shared" si="58"/>
        <v>0</v>
      </c>
      <c r="FV27" s="15" t="e">
        <f t="shared" si="148"/>
        <v>#DIV/0!</v>
      </c>
      <c r="FW27" s="63">
        <f t="shared" si="59"/>
        <v>0</v>
      </c>
      <c r="FX27" s="15">
        <f t="shared" si="149"/>
        <v>0</v>
      </c>
      <c r="FY27" s="80"/>
      <c r="FZ27" s="63"/>
      <c r="GA27" s="113">
        <f t="shared" si="60"/>
        <v>0</v>
      </c>
      <c r="GB27" s="15" t="e">
        <f t="shared" si="150"/>
        <v>#DIV/0!</v>
      </c>
      <c r="GC27" s="63">
        <f t="shared" si="61"/>
        <v>0</v>
      </c>
      <c r="GD27" s="15">
        <f t="shared" si="151"/>
        <v>0</v>
      </c>
      <c r="GE27" s="80"/>
      <c r="GF27" s="63"/>
      <c r="GG27" s="113">
        <f t="shared" si="62"/>
        <v>0</v>
      </c>
      <c r="GH27" s="15" t="e">
        <f t="shared" si="152"/>
        <v>#DIV/0!</v>
      </c>
      <c r="GI27" s="63">
        <f t="shared" si="63"/>
        <v>0</v>
      </c>
      <c r="GJ27" s="15">
        <f t="shared" si="153"/>
        <v>0</v>
      </c>
      <c r="GK27" s="80"/>
      <c r="GL27" s="63"/>
      <c r="GM27" s="113">
        <f t="shared" si="64"/>
        <v>0</v>
      </c>
      <c r="GN27" s="15" t="e">
        <f t="shared" si="154"/>
        <v>#DIV/0!</v>
      </c>
      <c r="GO27" s="63">
        <f t="shared" si="65"/>
        <v>0</v>
      </c>
      <c r="GP27" s="15">
        <f t="shared" si="155"/>
        <v>0</v>
      </c>
      <c r="GQ27" s="80"/>
      <c r="GR27" s="63"/>
      <c r="GS27" s="113">
        <f t="shared" si="66"/>
        <v>0</v>
      </c>
      <c r="GT27" s="15" t="e">
        <f t="shared" si="156"/>
        <v>#DIV/0!</v>
      </c>
      <c r="GU27" s="63">
        <f t="shared" si="67"/>
        <v>0</v>
      </c>
      <c r="GV27" s="15">
        <f t="shared" si="157"/>
        <v>0</v>
      </c>
      <c r="GW27" s="80"/>
      <c r="GX27" s="63"/>
      <c r="GY27" s="113">
        <f t="shared" si="68"/>
        <v>0</v>
      </c>
      <c r="GZ27" s="15" t="e">
        <f t="shared" si="158"/>
        <v>#DIV/0!</v>
      </c>
      <c r="HA27" s="63">
        <f t="shared" si="69"/>
        <v>0</v>
      </c>
      <c r="HB27" s="15">
        <f t="shared" si="159"/>
        <v>0</v>
      </c>
      <c r="HC27" s="80"/>
      <c r="HD27" s="63"/>
      <c r="HE27" s="113">
        <f t="shared" si="70"/>
        <v>0</v>
      </c>
      <c r="HF27" s="15" t="e">
        <f t="shared" si="160"/>
        <v>#DIV/0!</v>
      </c>
      <c r="HG27" s="63">
        <f t="shared" si="71"/>
        <v>0</v>
      </c>
      <c r="HH27" s="15">
        <f t="shared" si="161"/>
        <v>0</v>
      </c>
      <c r="HI27" s="80"/>
      <c r="HJ27" s="63"/>
      <c r="HK27" s="113">
        <f t="shared" si="72"/>
        <v>0</v>
      </c>
      <c r="HL27" s="15" t="e">
        <f t="shared" si="162"/>
        <v>#DIV/0!</v>
      </c>
      <c r="HM27" s="63">
        <f t="shared" si="73"/>
        <v>0</v>
      </c>
      <c r="HN27" s="15">
        <f t="shared" si="163"/>
        <v>0</v>
      </c>
      <c r="HO27" s="80"/>
      <c r="HP27" s="63"/>
      <c r="HQ27" s="113">
        <f t="shared" si="74"/>
        <v>0</v>
      </c>
      <c r="HR27" s="15" t="e">
        <f t="shared" si="164"/>
        <v>#DIV/0!</v>
      </c>
      <c r="HS27" s="63">
        <f t="shared" si="75"/>
        <v>0</v>
      </c>
      <c r="HT27" s="15">
        <f t="shared" si="165"/>
        <v>0</v>
      </c>
      <c r="HU27" s="80"/>
      <c r="HV27" s="63"/>
      <c r="HW27" s="113">
        <f t="shared" si="76"/>
        <v>0</v>
      </c>
      <c r="HX27" s="15" t="e">
        <f t="shared" si="166"/>
        <v>#DIV/0!</v>
      </c>
      <c r="HY27" s="63">
        <f t="shared" si="77"/>
        <v>0</v>
      </c>
      <c r="HZ27" s="15">
        <f t="shared" si="167"/>
        <v>0</v>
      </c>
      <c r="IA27" s="80">
        <v>1</v>
      </c>
      <c r="IB27" s="63">
        <v>2.5499999999999998</v>
      </c>
      <c r="IC27" s="113" t="e">
        <f t="shared" si="78"/>
        <v>#DIV/0!</v>
      </c>
      <c r="ID27" s="15" t="e">
        <f t="shared" si="168"/>
        <v>#DIV/0!</v>
      </c>
      <c r="IE27" s="63">
        <f t="shared" si="79"/>
        <v>1.0348622997699815</v>
      </c>
      <c r="IF27" s="15">
        <f t="shared" si="169"/>
        <v>1.0348622997699815</v>
      </c>
      <c r="IG27" s="80"/>
      <c r="IH27" s="63"/>
      <c r="II27" s="113">
        <f t="shared" si="80"/>
        <v>0</v>
      </c>
      <c r="IJ27" s="15" t="e">
        <f t="shared" si="170"/>
        <v>#DIV/0!</v>
      </c>
      <c r="IK27" s="63">
        <f t="shared" si="81"/>
        <v>0</v>
      </c>
      <c r="IL27" s="15">
        <f t="shared" si="171"/>
        <v>0</v>
      </c>
      <c r="IM27" s="80"/>
      <c r="IN27" s="63"/>
      <c r="IO27" s="113">
        <f t="shared" si="82"/>
        <v>0</v>
      </c>
      <c r="IP27" s="15" t="e">
        <f t="shared" si="172"/>
        <v>#DIV/0!</v>
      </c>
      <c r="IQ27" s="63">
        <f t="shared" si="83"/>
        <v>0</v>
      </c>
      <c r="IR27" s="15">
        <f t="shared" si="173"/>
        <v>0</v>
      </c>
      <c r="IS27" s="80"/>
      <c r="IT27" s="63"/>
      <c r="IU27" s="113">
        <f t="shared" si="84"/>
        <v>0</v>
      </c>
      <c r="IV27" s="15" t="e">
        <f t="shared" si="174"/>
        <v>#DIV/0!</v>
      </c>
      <c r="IW27" s="63">
        <f t="shared" si="85"/>
        <v>0</v>
      </c>
      <c r="IX27" s="15">
        <f t="shared" si="175"/>
        <v>0</v>
      </c>
      <c r="IY27" s="80"/>
      <c r="IZ27" s="63"/>
      <c r="JA27" s="113">
        <f t="shared" si="86"/>
        <v>0</v>
      </c>
      <c r="JB27" s="15" t="e">
        <f t="shared" si="176"/>
        <v>#DIV/0!</v>
      </c>
      <c r="JC27" s="63">
        <f t="shared" si="87"/>
        <v>0</v>
      </c>
      <c r="JD27" s="15">
        <f t="shared" si="177"/>
        <v>0</v>
      </c>
      <c r="JE27" s="80"/>
      <c r="JF27" s="63"/>
      <c r="JG27" s="113">
        <f t="shared" si="88"/>
        <v>0</v>
      </c>
      <c r="JH27" s="15" t="e">
        <f t="shared" si="178"/>
        <v>#DIV/0!</v>
      </c>
      <c r="JI27" s="63">
        <f t="shared" si="89"/>
        <v>0</v>
      </c>
      <c r="JJ27" s="15">
        <f t="shared" si="179"/>
        <v>0</v>
      </c>
      <c r="JK27" s="80">
        <v>1</v>
      </c>
      <c r="JL27" s="63">
        <v>2.5499999999999998</v>
      </c>
      <c r="JM27" s="113" t="e">
        <f t="shared" si="90"/>
        <v>#DIV/0!</v>
      </c>
      <c r="JN27" s="15" t="e">
        <f t="shared" si="180"/>
        <v>#DIV/0!</v>
      </c>
      <c r="JO27" s="63">
        <f t="shared" si="91"/>
        <v>1.0348622997699815</v>
      </c>
      <c r="JP27" s="15">
        <f t="shared" si="181"/>
        <v>1.0348622997699815</v>
      </c>
    </row>
    <row r="28" spans="1:299" x14ac:dyDescent="0.25">
      <c r="A28" s="62"/>
      <c r="B28" s="113" t="s">
        <v>156</v>
      </c>
      <c r="C28" s="63" t="e">
        <f>(2.21-0.2*$O$2)^2/(2.21+0.8*$O$2)</f>
        <v>#DIV/0!</v>
      </c>
      <c r="D28" s="63">
        <f>(2.21-0.2*$O$3)^2/(2.21+0.8*$O$3)</f>
        <v>0.79079108925890318</v>
      </c>
      <c r="E28" s="63" t="e">
        <f t="shared" si="1"/>
        <v>#DIV/0!</v>
      </c>
      <c r="F28" s="15">
        <f t="shared" si="2"/>
        <v>0</v>
      </c>
      <c r="G28" s="80"/>
      <c r="H28" s="63"/>
      <c r="I28" s="113">
        <f t="shared" si="3"/>
        <v>0</v>
      </c>
      <c r="J28" s="15" t="e">
        <f t="shared" si="92"/>
        <v>#DIV/0!</v>
      </c>
      <c r="K28" s="63">
        <f t="shared" si="0"/>
        <v>0</v>
      </c>
      <c r="L28" s="15">
        <f t="shared" si="93"/>
        <v>0</v>
      </c>
      <c r="M28" s="80"/>
      <c r="N28" s="63"/>
      <c r="O28" s="113">
        <f t="shared" si="4"/>
        <v>0</v>
      </c>
      <c r="P28" s="15" t="e">
        <f t="shared" si="94"/>
        <v>#DIV/0!</v>
      </c>
      <c r="Q28" s="63">
        <f t="shared" si="5"/>
        <v>0</v>
      </c>
      <c r="R28" s="15">
        <f t="shared" si="95"/>
        <v>0</v>
      </c>
      <c r="S28" s="80"/>
      <c r="T28" s="63"/>
      <c r="U28" s="113">
        <f t="shared" si="6"/>
        <v>0</v>
      </c>
      <c r="V28" s="15" t="e">
        <f t="shared" si="96"/>
        <v>#DIV/0!</v>
      </c>
      <c r="W28" s="63">
        <f t="shared" si="7"/>
        <v>0</v>
      </c>
      <c r="X28" s="15">
        <f t="shared" si="97"/>
        <v>0</v>
      </c>
      <c r="Y28" s="80"/>
      <c r="Z28" s="63"/>
      <c r="AA28" s="113">
        <f t="shared" si="8"/>
        <v>0</v>
      </c>
      <c r="AB28" s="15" t="e">
        <f t="shared" si="98"/>
        <v>#DIV/0!</v>
      </c>
      <c r="AC28" s="63">
        <f t="shared" si="9"/>
        <v>0</v>
      </c>
      <c r="AD28" s="15">
        <f t="shared" si="99"/>
        <v>0</v>
      </c>
      <c r="AE28" s="80"/>
      <c r="AF28" s="63"/>
      <c r="AG28" s="113">
        <f t="shared" si="10"/>
        <v>0</v>
      </c>
      <c r="AH28" s="15" t="e">
        <f t="shared" si="100"/>
        <v>#DIV/0!</v>
      </c>
      <c r="AI28" s="63">
        <f t="shared" si="11"/>
        <v>0</v>
      </c>
      <c r="AJ28" s="15">
        <f t="shared" si="101"/>
        <v>0</v>
      </c>
      <c r="AK28" s="80"/>
      <c r="AL28" s="63"/>
      <c r="AM28" s="113">
        <f t="shared" si="12"/>
        <v>0</v>
      </c>
      <c r="AN28" s="15" t="e">
        <f t="shared" si="102"/>
        <v>#DIV/0!</v>
      </c>
      <c r="AO28" s="63">
        <f t="shared" si="13"/>
        <v>0</v>
      </c>
      <c r="AP28" s="15">
        <f t="shared" si="103"/>
        <v>0</v>
      </c>
      <c r="AQ28" s="80"/>
      <c r="AR28" s="63"/>
      <c r="AS28" s="113">
        <f t="shared" si="14"/>
        <v>0</v>
      </c>
      <c r="AT28" s="15" t="e">
        <f t="shared" si="104"/>
        <v>#DIV/0!</v>
      </c>
      <c r="AU28" s="63">
        <f t="shared" si="15"/>
        <v>0</v>
      </c>
      <c r="AV28" s="15">
        <f t="shared" si="105"/>
        <v>0</v>
      </c>
      <c r="AW28" s="80"/>
      <c r="AX28" s="63"/>
      <c r="AY28" s="113">
        <f t="shared" si="16"/>
        <v>0</v>
      </c>
      <c r="AZ28" s="15" t="e">
        <f t="shared" si="106"/>
        <v>#DIV/0!</v>
      </c>
      <c r="BA28" s="63">
        <f t="shared" si="17"/>
        <v>0</v>
      </c>
      <c r="BB28" s="15">
        <f t="shared" si="107"/>
        <v>0</v>
      </c>
      <c r="BC28" s="80"/>
      <c r="BD28" s="63"/>
      <c r="BE28" s="113">
        <f t="shared" si="18"/>
        <v>0</v>
      </c>
      <c r="BF28" s="15" t="e">
        <f t="shared" si="108"/>
        <v>#DIV/0!</v>
      </c>
      <c r="BG28" s="63">
        <f t="shared" si="19"/>
        <v>0</v>
      </c>
      <c r="BH28" s="15">
        <f t="shared" si="109"/>
        <v>0</v>
      </c>
      <c r="BI28" s="80">
        <v>1</v>
      </c>
      <c r="BJ28" s="63">
        <v>2.25</v>
      </c>
      <c r="BK28" s="113" t="e">
        <f t="shared" si="20"/>
        <v>#DIV/0!</v>
      </c>
      <c r="BL28" s="15" t="e">
        <f t="shared" si="110"/>
        <v>#DIV/0!</v>
      </c>
      <c r="BM28" s="63">
        <f t="shared" si="21"/>
        <v>0.81866020715001686</v>
      </c>
      <c r="BN28" s="15">
        <f t="shared" si="111"/>
        <v>0.81866020715001686</v>
      </c>
      <c r="BO28" s="80"/>
      <c r="BP28" s="63"/>
      <c r="BQ28" s="113">
        <f t="shared" si="22"/>
        <v>0</v>
      </c>
      <c r="BR28" s="15" t="e">
        <f t="shared" si="112"/>
        <v>#DIV/0!</v>
      </c>
      <c r="BS28" s="63">
        <f t="shared" si="23"/>
        <v>0</v>
      </c>
      <c r="BT28" s="63">
        <f t="shared" si="113"/>
        <v>0</v>
      </c>
      <c r="BU28" s="26"/>
      <c r="BV28" s="195"/>
      <c r="BW28" s="63">
        <f t="shared" si="24"/>
        <v>0</v>
      </c>
      <c r="BX28" s="15" t="e">
        <f t="shared" si="114"/>
        <v>#DIV/0!</v>
      </c>
      <c r="BY28" s="63">
        <f t="shared" si="25"/>
        <v>0</v>
      </c>
      <c r="BZ28" s="15">
        <f t="shared" si="115"/>
        <v>0</v>
      </c>
      <c r="CA28" s="80"/>
      <c r="CB28" s="63"/>
      <c r="CC28" s="113">
        <f t="shared" si="26"/>
        <v>0</v>
      </c>
      <c r="CD28" s="15" t="e">
        <f t="shared" si="116"/>
        <v>#DIV/0!</v>
      </c>
      <c r="CE28" s="63">
        <f t="shared" si="27"/>
        <v>0</v>
      </c>
      <c r="CF28" s="15">
        <f t="shared" si="117"/>
        <v>0</v>
      </c>
      <c r="CG28" s="80"/>
      <c r="CH28" s="63"/>
      <c r="CI28" s="113">
        <f t="shared" si="28"/>
        <v>0</v>
      </c>
      <c r="CJ28" s="15" t="e">
        <f t="shared" si="118"/>
        <v>#DIV/0!</v>
      </c>
      <c r="CK28" s="63">
        <f t="shared" si="29"/>
        <v>0</v>
      </c>
      <c r="CL28" s="15">
        <f t="shared" si="119"/>
        <v>0</v>
      </c>
      <c r="CM28" s="80"/>
      <c r="CN28" s="15"/>
      <c r="CO28" s="113">
        <f t="shared" si="30"/>
        <v>0</v>
      </c>
      <c r="CP28" s="15" t="e">
        <f t="shared" si="120"/>
        <v>#DIV/0!</v>
      </c>
      <c r="CQ28" s="63">
        <f t="shared" si="31"/>
        <v>0</v>
      </c>
      <c r="CR28" s="15">
        <f t="shared" si="121"/>
        <v>0</v>
      </c>
      <c r="CS28" s="80"/>
      <c r="CT28" s="15"/>
      <c r="CU28" s="113">
        <f t="shared" si="32"/>
        <v>0</v>
      </c>
      <c r="CV28" s="15" t="e">
        <f t="shared" si="122"/>
        <v>#DIV/0!</v>
      </c>
      <c r="CW28" s="63">
        <f t="shared" si="33"/>
        <v>0</v>
      </c>
      <c r="CX28" s="15">
        <f t="shared" si="123"/>
        <v>0</v>
      </c>
      <c r="CY28" s="80"/>
      <c r="CZ28" s="63"/>
      <c r="DA28" s="113">
        <f t="shared" si="34"/>
        <v>0</v>
      </c>
      <c r="DB28" s="15" t="e">
        <f t="shared" si="124"/>
        <v>#DIV/0!</v>
      </c>
      <c r="DC28" s="63">
        <f t="shared" si="35"/>
        <v>0</v>
      </c>
      <c r="DD28" s="15">
        <f t="shared" si="125"/>
        <v>0</v>
      </c>
      <c r="DE28" s="80"/>
      <c r="DF28" s="63"/>
      <c r="DG28" s="113">
        <f t="shared" si="36"/>
        <v>0</v>
      </c>
      <c r="DH28" s="15" t="e">
        <f t="shared" si="126"/>
        <v>#DIV/0!</v>
      </c>
      <c r="DI28" s="63">
        <f t="shared" si="37"/>
        <v>0</v>
      </c>
      <c r="DJ28" s="15">
        <f t="shared" si="127"/>
        <v>0</v>
      </c>
      <c r="DK28" s="80"/>
      <c r="DL28" s="63"/>
      <c r="DM28" s="113">
        <f t="shared" si="38"/>
        <v>0</v>
      </c>
      <c r="DN28" s="15" t="e">
        <f t="shared" si="128"/>
        <v>#DIV/0!</v>
      </c>
      <c r="DO28" s="63">
        <f t="shared" si="39"/>
        <v>0</v>
      </c>
      <c r="DP28" s="15">
        <f t="shared" si="129"/>
        <v>0</v>
      </c>
      <c r="DQ28" s="80"/>
      <c r="DR28" s="63"/>
      <c r="DS28" s="113">
        <f t="shared" si="40"/>
        <v>0</v>
      </c>
      <c r="DT28" s="15" t="e">
        <f t="shared" si="130"/>
        <v>#DIV/0!</v>
      </c>
      <c r="DU28" s="63">
        <f t="shared" si="41"/>
        <v>0</v>
      </c>
      <c r="DV28" s="15">
        <f t="shared" si="131"/>
        <v>0</v>
      </c>
      <c r="DW28" s="80"/>
      <c r="DX28" s="63"/>
      <c r="DY28" s="113">
        <f t="shared" si="42"/>
        <v>0</v>
      </c>
      <c r="DZ28" s="15" t="e">
        <f t="shared" si="132"/>
        <v>#DIV/0!</v>
      </c>
      <c r="EA28" s="63">
        <f t="shared" si="43"/>
        <v>0</v>
      </c>
      <c r="EB28" s="15">
        <f t="shared" si="133"/>
        <v>0</v>
      </c>
      <c r="EC28" s="80"/>
      <c r="ED28" s="63"/>
      <c r="EE28" s="113">
        <f t="shared" si="44"/>
        <v>0</v>
      </c>
      <c r="EF28" s="15" t="e">
        <f t="shared" si="134"/>
        <v>#DIV/0!</v>
      </c>
      <c r="EG28" s="63">
        <f t="shared" si="45"/>
        <v>0</v>
      </c>
      <c r="EH28" s="15">
        <f t="shared" si="135"/>
        <v>0</v>
      </c>
      <c r="EI28" s="80"/>
      <c r="EJ28" s="63"/>
      <c r="EK28" s="113">
        <f t="shared" si="46"/>
        <v>0</v>
      </c>
      <c r="EL28" s="15" t="e">
        <f t="shared" si="136"/>
        <v>#DIV/0!</v>
      </c>
      <c r="EM28" s="63">
        <f t="shared" si="47"/>
        <v>0</v>
      </c>
      <c r="EN28" s="15">
        <f t="shared" si="137"/>
        <v>0</v>
      </c>
      <c r="EO28" s="80"/>
      <c r="EP28" s="63"/>
      <c r="EQ28" s="113">
        <f t="shared" si="48"/>
        <v>0</v>
      </c>
      <c r="ER28" s="15" t="e">
        <f t="shared" si="138"/>
        <v>#DIV/0!</v>
      </c>
      <c r="ES28" s="63">
        <f t="shared" si="49"/>
        <v>0</v>
      </c>
      <c r="ET28" s="15">
        <f t="shared" si="139"/>
        <v>0</v>
      </c>
      <c r="EU28" s="80"/>
      <c r="EV28" s="63"/>
      <c r="EW28" s="113">
        <f t="shared" si="50"/>
        <v>0</v>
      </c>
      <c r="EX28" s="15" t="e">
        <f t="shared" si="140"/>
        <v>#DIV/0!</v>
      </c>
      <c r="EY28" s="63">
        <f t="shared" si="51"/>
        <v>0</v>
      </c>
      <c r="EZ28" s="15">
        <f t="shared" si="141"/>
        <v>0</v>
      </c>
      <c r="FA28" s="80"/>
      <c r="FB28" s="63"/>
      <c r="FC28" s="113">
        <f t="shared" si="52"/>
        <v>0</v>
      </c>
      <c r="FD28" s="15" t="e">
        <f t="shared" si="142"/>
        <v>#DIV/0!</v>
      </c>
      <c r="FE28" s="63">
        <f t="shared" si="53"/>
        <v>0</v>
      </c>
      <c r="FF28" s="15">
        <f t="shared" si="143"/>
        <v>0</v>
      </c>
      <c r="FG28" s="80"/>
      <c r="FH28" s="63"/>
      <c r="FI28" s="113">
        <f t="shared" si="54"/>
        <v>0</v>
      </c>
      <c r="FJ28" s="15" t="e">
        <f t="shared" si="144"/>
        <v>#DIV/0!</v>
      </c>
      <c r="FK28" s="63">
        <f t="shared" si="55"/>
        <v>0</v>
      </c>
      <c r="FL28" s="15">
        <f t="shared" si="145"/>
        <v>0</v>
      </c>
      <c r="FM28" s="80"/>
      <c r="FN28" s="63"/>
      <c r="FO28" s="113">
        <f t="shared" si="56"/>
        <v>0</v>
      </c>
      <c r="FP28" s="15" t="e">
        <f t="shared" si="146"/>
        <v>#DIV/0!</v>
      </c>
      <c r="FQ28" s="63">
        <f t="shared" si="57"/>
        <v>0</v>
      </c>
      <c r="FR28" s="15">
        <f t="shared" si="147"/>
        <v>0</v>
      </c>
      <c r="FS28" s="80">
        <v>1</v>
      </c>
      <c r="FT28" s="63">
        <v>2.35</v>
      </c>
      <c r="FU28" s="113" t="e">
        <f t="shared" si="58"/>
        <v>#DIV/0!</v>
      </c>
      <c r="FV28" s="15" t="e">
        <f t="shared" si="148"/>
        <v>#DIV/0!</v>
      </c>
      <c r="FW28" s="63">
        <f t="shared" si="59"/>
        <v>0.8893670271719053</v>
      </c>
      <c r="FX28" s="15">
        <f t="shared" si="149"/>
        <v>0.8893670271719053</v>
      </c>
      <c r="FY28" s="80">
        <v>1</v>
      </c>
      <c r="FZ28" s="63">
        <v>2.31</v>
      </c>
      <c r="GA28" s="113" t="e">
        <f t="shared" si="60"/>
        <v>#DIV/0!</v>
      </c>
      <c r="GB28" s="15" t="e">
        <f t="shared" si="150"/>
        <v>#DIV/0!</v>
      </c>
      <c r="GC28" s="63">
        <f t="shared" si="61"/>
        <v>0.86091139718307386</v>
      </c>
      <c r="GD28" s="15">
        <f t="shared" si="151"/>
        <v>0.86091139718307386</v>
      </c>
      <c r="GE28" s="80">
        <v>1</v>
      </c>
      <c r="GF28" s="63">
        <v>2.2599999999999998</v>
      </c>
      <c r="GG28" s="113" t="e">
        <f t="shared" si="62"/>
        <v>#DIV/0!</v>
      </c>
      <c r="GH28" s="15" t="e">
        <f t="shared" si="152"/>
        <v>#DIV/0!</v>
      </c>
      <c r="GI28" s="63">
        <f t="shared" si="63"/>
        <v>0.82566524368025174</v>
      </c>
      <c r="GJ28" s="15">
        <f t="shared" si="153"/>
        <v>0.82566524368025174</v>
      </c>
      <c r="GK28" s="80">
        <v>1</v>
      </c>
      <c r="GL28" s="63">
        <v>2.2999999999999998</v>
      </c>
      <c r="GM28" s="113" t="e">
        <f t="shared" si="64"/>
        <v>#DIV/0!</v>
      </c>
      <c r="GN28" s="15" t="e">
        <f t="shared" si="154"/>
        <v>#DIV/0!</v>
      </c>
      <c r="GO28" s="63">
        <f t="shared" si="65"/>
        <v>0.85383306689350691</v>
      </c>
      <c r="GP28" s="15">
        <f t="shared" si="155"/>
        <v>0.85383306689350691</v>
      </c>
      <c r="GQ28" s="80">
        <v>2</v>
      </c>
      <c r="GR28" s="63">
        <v>2.3149999999999999</v>
      </c>
      <c r="GS28" s="113" t="e">
        <f t="shared" si="66"/>
        <v>#DIV/0!</v>
      </c>
      <c r="GT28" s="15" t="e">
        <f t="shared" si="156"/>
        <v>#DIV/0!</v>
      </c>
      <c r="GU28" s="63">
        <f t="shared" si="67"/>
        <v>0.86445594478860643</v>
      </c>
      <c r="GV28" s="15">
        <f t="shared" si="157"/>
        <v>1.7289118895772129</v>
      </c>
      <c r="GW28" s="80"/>
      <c r="GX28" s="63"/>
      <c r="GY28" s="113">
        <f t="shared" si="68"/>
        <v>0</v>
      </c>
      <c r="GZ28" s="15" t="e">
        <f t="shared" si="158"/>
        <v>#DIV/0!</v>
      </c>
      <c r="HA28" s="63">
        <f t="shared" si="69"/>
        <v>0</v>
      </c>
      <c r="HB28" s="15">
        <f t="shared" si="159"/>
        <v>0</v>
      </c>
      <c r="HC28" s="80"/>
      <c r="HD28" s="63"/>
      <c r="HE28" s="113">
        <f t="shared" si="70"/>
        <v>0</v>
      </c>
      <c r="HF28" s="15" t="e">
        <f t="shared" si="160"/>
        <v>#DIV/0!</v>
      </c>
      <c r="HG28" s="63">
        <f t="shared" si="71"/>
        <v>0</v>
      </c>
      <c r="HH28" s="15">
        <f t="shared" si="161"/>
        <v>0</v>
      </c>
      <c r="HI28" s="80">
        <v>2</v>
      </c>
      <c r="HJ28" s="63">
        <v>2.3149999999999999</v>
      </c>
      <c r="HK28" s="113" t="e">
        <f t="shared" si="72"/>
        <v>#DIV/0!</v>
      </c>
      <c r="HL28" s="15" t="e">
        <f t="shared" si="162"/>
        <v>#DIV/0!</v>
      </c>
      <c r="HM28" s="63">
        <f t="shared" si="73"/>
        <v>0.86445594478860643</v>
      </c>
      <c r="HN28" s="15">
        <f t="shared" si="163"/>
        <v>1.7289118895772129</v>
      </c>
      <c r="HO28" s="80"/>
      <c r="HP28" s="63"/>
      <c r="HQ28" s="113">
        <f t="shared" si="74"/>
        <v>0</v>
      </c>
      <c r="HR28" s="15" t="e">
        <f t="shared" si="164"/>
        <v>#DIV/0!</v>
      </c>
      <c r="HS28" s="63">
        <f t="shared" si="75"/>
        <v>0</v>
      </c>
      <c r="HT28" s="15">
        <f t="shared" si="165"/>
        <v>0</v>
      </c>
      <c r="HU28" s="80">
        <v>1</v>
      </c>
      <c r="HV28" s="63">
        <v>2.36</v>
      </c>
      <c r="HW28" s="113" t="e">
        <f t="shared" si="76"/>
        <v>#DIV/0!</v>
      </c>
      <c r="HX28" s="15" t="e">
        <f t="shared" si="166"/>
        <v>#DIV/0!</v>
      </c>
      <c r="HY28" s="63">
        <f t="shared" si="77"/>
        <v>0.8965159932708594</v>
      </c>
      <c r="HZ28" s="15">
        <f t="shared" si="167"/>
        <v>0.8965159932708594</v>
      </c>
      <c r="IA28" s="80"/>
      <c r="IB28" s="63"/>
      <c r="IC28" s="113">
        <f t="shared" si="78"/>
        <v>0</v>
      </c>
      <c r="ID28" s="15" t="e">
        <f t="shared" si="168"/>
        <v>#DIV/0!</v>
      </c>
      <c r="IE28" s="63">
        <f t="shared" si="79"/>
        <v>0</v>
      </c>
      <c r="IF28" s="15">
        <f t="shared" si="169"/>
        <v>0</v>
      </c>
      <c r="IG28" s="80"/>
      <c r="IH28" s="63"/>
      <c r="II28" s="113">
        <f t="shared" si="80"/>
        <v>0</v>
      </c>
      <c r="IJ28" s="15" t="e">
        <f t="shared" si="170"/>
        <v>#DIV/0!</v>
      </c>
      <c r="IK28" s="63">
        <f t="shared" si="81"/>
        <v>0</v>
      </c>
      <c r="IL28" s="15">
        <f t="shared" si="171"/>
        <v>0</v>
      </c>
      <c r="IM28" s="80"/>
      <c r="IN28" s="63"/>
      <c r="IO28" s="113">
        <f t="shared" si="82"/>
        <v>0</v>
      </c>
      <c r="IP28" s="15" t="e">
        <f t="shared" si="172"/>
        <v>#DIV/0!</v>
      </c>
      <c r="IQ28" s="63">
        <f t="shared" si="83"/>
        <v>0</v>
      </c>
      <c r="IR28" s="15">
        <f t="shared" si="173"/>
        <v>0</v>
      </c>
      <c r="IS28" s="80"/>
      <c r="IT28" s="63"/>
      <c r="IU28" s="113">
        <f t="shared" si="84"/>
        <v>0</v>
      </c>
      <c r="IV28" s="15" t="e">
        <f t="shared" si="174"/>
        <v>#DIV/0!</v>
      </c>
      <c r="IW28" s="63">
        <f t="shared" si="85"/>
        <v>0</v>
      </c>
      <c r="IX28" s="15">
        <f t="shared" si="175"/>
        <v>0</v>
      </c>
      <c r="IY28" s="80"/>
      <c r="IZ28" s="63"/>
      <c r="JA28" s="113">
        <f t="shared" si="86"/>
        <v>0</v>
      </c>
      <c r="JB28" s="15" t="e">
        <f t="shared" si="176"/>
        <v>#DIV/0!</v>
      </c>
      <c r="JC28" s="63">
        <f t="shared" si="87"/>
        <v>0</v>
      </c>
      <c r="JD28" s="15">
        <f t="shared" si="177"/>
        <v>0</v>
      </c>
      <c r="JE28" s="80"/>
      <c r="JF28" s="63"/>
      <c r="JG28" s="113">
        <f t="shared" si="88"/>
        <v>0</v>
      </c>
      <c r="JH28" s="15" t="e">
        <f t="shared" si="178"/>
        <v>#DIV/0!</v>
      </c>
      <c r="JI28" s="63">
        <f t="shared" si="89"/>
        <v>0</v>
      </c>
      <c r="JJ28" s="15">
        <f t="shared" si="179"/>
        <v>0</v>
      </c>
      <c r="JK28" s="80"/>
      <c r="JL28" s="63"/>
      <c r="JM28" s="113">
        <f t="shared" si="90"/>
        <v>0</v>
      </c>
      <c r="JN28" s="15" t="e">
        <f t="shared" si="180"/>
        <v>#DIV/0!</v>
      </c>
      <c r="JO28" s="63">
        <f t="shared" si="91"/>
        <v>0</v>
      </c>
      <c r="JP28" s="15">
        <f t="shared" si="181"/>
        <v>0</v>
      </c>
    </row>
    <row r="29" spans="1:299" x14ac:dyDescent="0.25">
      <c r="B29" s="113" t="s">
        <v>105</v>
      </c>
      <c r="C29" s="63" t="e">
        <f>(2.01-0.2*$O$2)^2/(2.01+0.8*$O$2)</f>
        <v>#DIV/0!</v>
      </c>
      <c r="D29" s="63">
        <f>(2.01-0.2*$O$3)^2/(2.01+0.8*$O$3)</f>
        <v>0.65531078961459899</v>
      </c>
      <c r="E29" s="63" t="e">
        <f t="shared" si="1"/>
        <v>#DIV/0!</v>
      </c>
      <c r="F29" s="15">
        <f t="shared" si="2"/>
        <v>0</v>
      </c>
      <c r="G29" s="80"/>
      <c r="H29" s="63"/>
      <c r="I29" s="113">
        <f t="shared" si="3"/>
        <v>0</v>
      </c>
      <c r="J29" s="15" t="e">
        <f t="shared" si="92"/>
        <v>#DIV/0!</v>
      </c>
      <c r="K29" s="63">
        <f t="shared" si="0"/>
        <v>0</v>
      </c>
      <c r="L29" s="15">
        <f t="shared" si="93"/>
        <v>0</v>
      </c>
      <c r="M29" s="80">
        <v>1</v>
      </c>
      <c r="N29" s="63">
        <v>2.1</v>
      </c>
      <c r="O29" s="113" t="e">
        <f t="shared" si="4"/>
        <v>#DIV/0!</v>
      </c>
      <c r="P29" s="15" t="e">
        <f t="shared" si="94"/>
        <v>#DIV/0!</v>
      </c>
      <c r="Q29" s="63">
        <f t="shared" si="5"/>
        <v>0.71544869718146908</v>
      </c>
      <c r="R29" s="15">
        <f t="shared" si="95"/>
        <v>0.71544869718146908</v>
      </c>
      <c r="S29" s="80"/>
      <c r="T29" s="63"/>
      <c r="U29" s="113">
        <f t="shared" si="6"/>
        <v>0</v>
      </c>
      <c r="V29" s="15" t="e">
        <f t="shared" si="96"/>
        <v>#DIV/0!</v>
      </c>
      <c r="W29" s="63">
        <f t="shared" si="7"/>
        <v>0</v>
      </c>
      <c r="X29" s="15">
        <f t="shared" si="97"/>
        <v>0</v>
      </c>
      <c r="Y29" s="80"/>
      <c r="Z29" s="63"/>
      <c r="AA29" s="113">
        <f t="shared" si="8"/>
        <v>0</v>
      </c>
      <c r="AB29" s="15" t="e">
        <f t="shared" si="98"/>
        <v>#DIV/0!</v>
      </c>
      <c r="AC29" s="63">
        <f t="shared" si="9"/>
        <v>0</v>
      </c>
      <c r="AD29" s="15">
        <f t="shared" si="99"/>
        <v>0</v>
      </c>
      <c r="AE29" s="80"/>
      <c r="AF29" s="63"/>
      <c r="AG29" s="113">
        <f t="shared" si="10"/>
        <v>0</v>
      </c>
      <c r="AH29" s="15" t="e">
        <f t="shared" si="100"/>
        <v>#DIV/0!</v>
      </c>
      <c r="AI29" s="63">
        <f t="shared" si="11"/>
        <v>0</v>
      </c>
      <c r="AJ29" s="15">
        <f t="shared" si="101"/>
        <v>0</v>
      </c>
      <c r="AK29" s="80"/>
      <c r="AL29" s="63"/>
      <c r="AM29" s="113">
        <f t="shared" si="12"/>
        <v>0</v>
      </c>
      <c r="AN29" s="15" t="e">
        <f t="shared" si="102"/>
        <v>#DIV/0!</v>
      </c>
      <c r="AO29" s="63">
        <f t="shared" si="13"/>
        <v>0</v>
      </c>
      <c r="AP29" s="15">
        <f t="shared" si="103"/>
        <v>0</v>
      </c>
      <c r="AQ29" s="80">
        <v>1</v>
      </c>
      <c r="AR29" s="63">
        <v>2.1</v>
      </c>
      <c r="AS29" s="113" t="e">
        <f t="shared" si="14"/>
        <v>#DIV/0!</v>
      </c>
      <c r="AT29" s="15" t="e">
        <f t="shared" si="104"/>
        <v>#DIV/0!</v>
      </c>
      <c r="AU29" s="63">
        <f t="shared" si="15"/>
        <v>0.71544869718146908</v>
      </c>
      <c r="AV29" s="15">
        <f t="shared" si="105"/>
        <v>0.71544869718146908</v>
      </c>
      <c r="AW29" s="80"/>
      <c r="AX29" s="63"/>
      <c r="AY29" s="113">
        <f t="shared" si="16"/>
        <v>0</v>
      </c>
      <c r="AZ29" s="15" t="e">
        <f t="shared" si="106"/>
        <v>#DIV/0!</v>
      </c>
      <c r="BA29" s="63">
        <f t="shared" si="17"/>
        <v>0</v>
      </c>
      <c r="BB29" s="15">
        <f t="shared" si="107"/>
        <v>0</v>
      </c>
      <c r="BC29" s="80"/>
      <c r="BD29" s="63"/>
      <c r="BE29" s="113">
        <f t="shared" si="18"/>
        <v>0</v>
      </c>
      <c r="BF29" s="15" t="e">
        <f t="shared" si="108"/>
        <v>#DIV/0!</v>
      </c>
      <c r="BG29" s="63">
        <f t="shared" si="19"/>
        <v>0</v>
      </c>
      <c r="BH29" s="15">
        <f t="shared" si="109"/>
        <v>0</v>
      </c>
      <c r="BI29" s="80"/>
      <c r="BJ29" s="63"/>
      <c r="BK29" s="113">
        <f t="shared" si="20"/>
        <v>0</v>
      </c>
      <c r="BL29" s="15" t="e">
        <f t="shared" si="110"/>
        <v>#DIV/0!</v>
      </c>
      <c r="BM29" s="63">
        <f t="shared" si="21"/>
        <v>0</v>
      </c>
      <c r="BN29" s="15">
        <f t="shared" si="111"/>
        <v>0</v>
      </c>
      <c r="BO29" s="80"/>
      <c r="BP29" s="63"/>
      <c r="BQ29" s="113">
        <f t="shared" si="22"/>
        <v>0</v>
      </c>
      <c r="BR29" s="15" t="e">
        <f t="shared" si="112"/>
        <v>#DIV/0!</v>
      </c>
      <c r="BS29" s="63">
        <f t="shared" si="23"/>
        <v>0</v>
      </c>
      <c r="BT29" s="63">
        <f t="shared" si="113"/>
        <v>0</v>
      </c>
      <c r="BU29" s="26"/>
      <c r="BV29" s="195"/>
      <c r="BW29" s="63">
        <f t="shared" si="24"/>
        <v>0</v>
      </c>
      <c r="BX29" s="15" t="e">
        <f t="shared" si="114"/>
        <v>#DIV/0!</v>
      </c>
      <c r="BY29" s="63">
        <f t="shared" si="25"/>
        <v>0</v>
      </c>
      <c r="BZ29" s="15">
        <f t="shared" si="115"/>
        <v>0</v>
      </c>
      <c r="CA29" s="80">
        <v>2</v>
      </c>
      <c r="CB29" s="63">
        <v>2.0249999999999999</v>
      </c>
      <c r="CC29" s="113" t="e">
        <f t="shared" si="26"/>
        <v>#DIV/0!</v>
      </c>
      <c r="CD29" s="15" t="e">
        <f t="shared" si="116"/>
        <v>#DIV/0!</v>
      </c>
      <c r="CE29" s="63">
        <f t="shared" si="27"/>
        <v>0.66523505256823245</v>
      </c>
      <c r="CF29" s="15">
        <f t="shared" si="117"/>
        <v>1.3304701051364649</v>
      </c>
      <c r="CG29" s="80"/>
      <c r="CH29" s="63"/>
      <c r="CI29" s="113">
        <f t="shared" si="28"/>
        <v>0</v>
      </c>
      <c r="CJ29" s="15" t="e">
        <f t="shared" si="118"/>
        <v>#DIV/0!</v>
      </c>
      <c r="CK29" s="63">
        <f t="shared" si="29"/>
        <v>0</v>
      </c>
      <c r="CL29" s="15">
        <f t="shared" si="119"/>
        <v>0</v>
      </c>
      <c r="CM29" s="80"/>
      <c r="CN29" s="15"/>
      <c r="CO29" s="113">
        <f t="shared" si="30"/>
        <v>0</v>
      </c>
      <c r="CP29" s="15" t="e">
        <f t="shared" si="120"/>
        <v>#DIV/0!</v>
      </c>
      <c r="CQ29" s="63">
        <f t="shared" si="31"/>
        <v>0</v>
      </c>
      <c r="CR29" s="15">
        <f t="shared" si="121"/>
        <v>0</v>
      </c>
      <c r="CS29" s="80">
        <v>1</v>
      </c>
      <c r="CT29" s="15">
        <v>2.1</v>
      </c>
      <c r="CU29" s="113" t="e">
        <f t="shared" si="32"/>
        <v>#DIV/0!</v>
      </c>
      <c r="CV29" s="15" t="e">
        <f t="shared" si="122"/>
        <v>#DIV/0!</v>
      </c>
      <c r="CW29" s="63">
        <f t="shared" si="33"/>
        <v>0.71544869718146908</v>
      </c>
      <c r="CX29" s="15">
        <f t="shared" si="123"/>
        <v>0.71544869718146908</v>
      </c>
      <c r="CY29" s="80"/>
      <c r="CZ29" s="63"/>
      <c r="DA29" s="113">
        <f t="shared" si="34"/>
        <v>0</v>
      </c>
      <c r="DB29" s="15" t="e">
        <f t="shared" si="124"/>
        <v>#DIV/0!</v>
      </c>
      <c r="DC29" s="63">
        <f t="shared" si="35"/>
        <v>0</v>
      </c>
      <c r="DD29" s="15">
        <f t="shared" si="125"/>
        <v>0</v>
      </c>
      <c r="DE29" s="80"/>
      <c r="DF29" s="63"/>
      <c r="DG29" s="113">
        <f t="shared" si="36"/>
        <v>0</v>
      </c>
      <c r="DH29" s="15" t="e">
        <f t="shared" si="126"/>
        <v>#DIV/0!</v>
      </c>
      <c r="DI29" s="63">
        <f t="shared" si="37"/>
        <v>0</v>
      </c>
      <c r="DJ29" s="15">
        <f t="shared" si="127"/>
        <v>0</v>
      </c>
      <c r="DK29" s="80">
        <v>1</v>
      </c>
      <c r="DL29" s="63">
        <v>2.06</v>
      </c>
      <c r="DM29" s="113" t="e">
        <f t="shared" si="38"/>
        <v>#DIV/0!</v>
      </c>
      <c r="DN29" s="15" t="e">
        <f t="shared" si="128"/>
        <v>#DIV/0!</v>
      </c>
      <c r="DO29" s="63">
        <f t="shared" si="39"/>
        <v>0.68854684279937528</v>
      </c>
      <c r="DP29" s="15">
        <f t="shared" si="129"/>
        <v>0.68854684279937528</v>
      </c>
      <c r="DQ29" s="80"/>
      <c r="DR29" s="63"/>
      <c r="DS29" s="113">
        <f t="shared" si="40"/>
        <v>0</v>
      </c>
      <c r="DT29" s="15" t="e">
        <f t="shared" si="130"/>
        <v>#DIV/0!</v>
      </c>
      <c r="DU29" s="63">
        <f t="shared" si="41"/>
        <v>0</v>
      </c>
      <c r="DV29" s="15">
        <f t="shared" si="131"/>
        <v>0</v>
      </c>
      <c r="DW29" s="80"/>
      <c r="DX29" s="63"/>
      <c r="DY29" s="113">
        <f t="shared" si="42"/>
        <v>0</v>
      </c>
      <c r="DZ29" s="15" t="e">
        <f t="shared" si="132"/>
        <v>#DIV/0!</v>
      </c>
      <c r="EA29" s="63">
        <f t="shared" si="43"/>
        <v>0</v>
      </c>
      <c r="EB29" s="15">
        <f t="shared" si="133"/>
        <v>0</v>
      </c>
      <c r="EC29" s="80"/>
      <c r="ED29" s="63"/>
      <c r="EE29" s="113">
        <f t="shared" si="44"/>
        <v>0</v>
      </c>
      <c r="EF29" s="15" t="e">
        <f t="shared" si="134"/>
        <v>#DIV/0!</v>
      </c>
      <c r="EG29" s="63">
        <f t="shared" si="45"/>
        <v>0</v>
      </c>
      <c r="EH29" s="15">
        <f t="shared" si="135"/>
        <v>0</v>
      </c>
      <c r="EI29" s="80"/>
      <c r="EJ29" s="63"/>
      <c r="EK29" s="113">
        <f t="shared" si="46"/>
        <v>0</v>
      </c>
      <c r="EL29" s="15" t="e">
        <f t="shared" si="136"/>
        <v>#DIV/0!</v>
      </c>
      <c r="EM29" s="63">
        <f t="shared" si="47"/>
        <v>0</v>
      </c>
      <c r="EN29" s="15">
        <f t="shared" si="137"/>
        <v>0</v>
      </c>
      <c r="EO29" s="80"/>
      <c r="EP29" s="63"/>
      <c r="EQ29" s="113">
        <f t="shared" si="48"/>
        <v>0</v>
      </c>
      <c r="ER29" s="15" t="e">
        <f t="shared" si="138"/>
        <v>#DIV/0!</v>
      </c>
      <c r="ES29" s="63">
        <f t="shared" si="49"/>
        <v>0</v>
      </c>
      <c r="ET29" s="15">
        <f t="shared" si="139"/>
        <v>0</v>
      </c>
      <c r="EU29" s="80"/>
      <c r="EV29" s="63"/>
      <c r="EW29" s="113">
        <f t="shared" si="50"/>
        <v>0</v>
      </c>
      <c r="EX29" s="15" t="e">
        <f t="shared" si="140"/>
        <v>#DIV/0!</v>
      </c>
      <c r="EY29" s="63">
        <f t="shared" si="51"/>
        <v>0</v>
      </c>
      <c r="EZ29" s="15">
        <f t="shared" si="141"/>
        <v>0</v>
      </c>
      <c r="FA29" s="80"/>
      <c r="FB29" s="63"/>
      <c r="FC29" s="113">
        <f t="shared" si="52"/>
        <v>0</v>
      </c>
      <c r="FD29" s="15" t="e">
        <f t="shared" si="142"/>
        <v>#DIV/0!</v>
      </c>
      <c r="FE29" s="63">
        <f t="shared" si="53"/>
        <v>0</v>
      </c>
      <c r="FF29" s="15">
        <f t="shared" si="143"/>
        <v>0</v>
      </c>
      <c r="FG29" s="80"/>
      <c r="FH29" s="63"/>
      <c r="FI29" s="113">
        <f t="shared" si="54"/>
        <v>0</v>
      </c>
      <c r="FJ29" s="15" t="e">
        <f t="shared" si="144"/>
        <v>#DIV/0!</v>
      </c>
      <c r="FK29" s="63">
        <f t="shared" si="55"/>
        <v>0</v>
      </c>
      <c r="FL29" s="15">
        <f t="shared" si="145"/>
        <v>0</v>
      </c>
      <c r="FM29" s="80"/>
      <c r="FN29" s="63"/>
      <c r="FO29" s="113">
        <f t="shared" si="56"/>
        <v>0</v>
      </c>
      <c r="FP29" s="15" t="e">
        <f t="shared" si="146"/>
        <v>#DIV/0!</v>
      </c>
      <c r="FQ29" s="63">
        <f t="shared" si="57"/>
        <v>0</v>
      </c>
      <c r="FR29" s="15">
        <f t="shared" si="147"/>
        <v>0</v>
      </c>
      <c r="FS29" s="80"/>
      <c r="FT29" s="63"/>
      <c r="FU29" s="113">
        <f t="shared" si="58"/>
        <v>0</v>
      </c>
      <c r="FV29" s="15" t="e">
        <f t="shared" si="148"/>
        <v>#DIV/0!</v>
      </c>
      <c r="FW29" s="63">
        <f t="shared" si="59"/>
        <v>0</v>
      </c>
      <c r="FX29" s="15">
        <f t="shared" si="149"/>
        <v>0</v>
      </c>
      <c r="FY29" s="80"/>
      <c r="FZ29" s="63"/>
      <c r="GA29" s="113">
        <f t="shared" si="60"/>
        <v>0</v>
      </c>
      <c r="GB29" s="15" t="e">
        <f t="shared" si="150"/>
        <v>#DIV/0!</v>
      </c>
      <c r="GC29" s="63">
        <f t="shared" si="61"/>
        <v>0</v>
      </c>
      <c r="GD29" s="15">
        <f t="shared" si="151"/>
        <v>0</v>
      </c>
      <c r="GE29" s="80"/>
      <c r="GF29" s="63"/>
      <c r="GG29" s="113">
        <f t="shared" si="62"/>
        <v>0</v>
      </c>
      <c r="GH29" s="15" t="e">
        <f t="shared" si="152"/>
        <v>#DIV/0!</v>
      </c>
      <c r="GI29" s="63">
        <f t="shared" si="63"/>
        <v>0</v>
      </c>
      <c r="GJ29" s="15">
        <f t="shared" si="153"/>
        <v>0</v>
      </c>
      <c r="GK29" s="80">
        <v>1</v>
      </c>
      <c r="GL29" s="63">
        <v>2.14</v>
      </c>
      <c r="GM29" s="113" t="e">
        <f t="shared" si="64"/>
        <v>#DIV/0!</v>
      </c>
      <c r="GN29" s="15" t="e">
        <f t="shared" si="154"/>
        <v>#DIV/0!</v>
      </c>
      <c r="GO29" s="63">
        <f t="shared" si="65"/>
        <v>0.74261950059089932</v>
      </c>
      <c r="GP29" s="15">
        <f t="shared" si="155"/>
        <v>0.74261950059089932</v>
      </c>
      <c r="GQ29" s="80">
        <v>1</v>
      </c>
      <c r="GR29" s="63">
        <v>2.0499999999999998</v>
      </c>
      <c r="GS29" s="113" t="e">
        <f t="shared" si="66"/>
        <v>#DIV/0!</v>
      </c>
      <c r="GT29" s="15" t="e">
        <f t="shared" si="156"/>
        <v>#DIV/0!</v>
      </c>
      <c r="GU29" s="63">
        <f t="shared" si="67"/>
        <v>0.68186439618321204</v>
      </c>
      <c r="GV29" s="15">
        <f t="shared" si="157"/>
        <v>0.68186439618321204</v>
      </c>
      <c r="GW29" s="80"/>
      <c r="GX29" s="63"/>
      <c r="GY29" s="113">
        <f t="shared" si="68"/>
        <v>0</v>
      </c>
      <c r="GZ29" s="15" t="e">
        <f t="shared" si="158"/>
        <v>#DIV/0!</v>
      </c>
      <c r="HA29" s="63">
        <f t="shared" si="69"/>
        <v>0</v>
      </c>
      <c r="HB29" s="15">
        <f t="shared" si="159"/>
        <v>0</v>
      </c>
      <c r="HC29" s="80"/>
      <c r="HD29" s="63"/>
      <c r="HE29" s="113">
        <f t="shared" si="70"/>
        <v>0</v>
      </c>
      <c r="HF29" s="15" t="e">
        <f t="shared" si="160"/>
        <v>#DIV/0!</v>
      </c>
      <c r="HG29" s="63">
        <f t="shared" si="71"/>
        <v>0</v>
      </c>
      <c r="HH29" s="15">
        <f t="shared" si="161"/>
        <v>0</v>
      </c>
      <c r="HI29" s="80">
        <v>1</v>
      </c>
      <c r="HJ29" s="63">
        <v>2.0499999999999998</v>
      </c>
      <c r="HK29" s="113" t="e">
        <f t="shared" si="72"/>
        <v>#DIV/0!</v>
      </c>
      <c r="HL29" s="15" t="e">
        <f t="shared" si="162"/>
        <v>#DIV/0!</v>
      </c>
      <c r="HM29" s="63">
        <f t="shared" si="73"/>
        <v>0.68186439618321204</v>
      </c>
      <c r="HN29" s="15">
        <f t="shared" si="163"/>
        <v>0.68186439618321204</v>
      </c>
      <c r="HO29" s="80"/>
      <c r="HP29" s="63"/>
      <c r="HQ29" s="113">
        <f t="shared" si="74"/>
        <v>0</v>
      </c>
      <c r="HR29" s="15" t="e">
        <f t="shared" si="164"/>
        <v>#DIV/0!</v>
      </c>
      <c r="HS29" s="63">
        <f t="shared" si="75"/>
        <v>0</v>
      </c>
      <c r="HT29" s="15">
        <f t="shared" si="165"/>
        <v>0</v>
      </c>
      <c r="HU29" s="80"/>
      <c r="HV29" s="63"/>
      <c r="HW29" s="113">
        <f t="shared" si="76"/>
        <v>0</v>
      </c>
      <c r="HX29" s="15" t="e">
        <f t="shared" si="166"/>
        <v>#DIV/0!</v>
      </c>
      <c r="HY29" s="63">
        <f t="shared" si="77"/>
        <v>0</v>
      </c>
      <c r="HZ29" s="15">
        <f t="shared" si="167"/>
        <v>0</v>
      </c>
      <c r="IA29" s="80"/>
      <c r="IB29" s="63"/>
      <c r="IC29" s="113">
        <f t="shared" si="78"/>
        <v>0</v>
      </c>
      <c r="ID29" s="15" t="e">
        <f t="shared" si="168"/>
        <v>#DIV/0!</v>
      </c>
      <c r="IE29" s="63">
        <f t="shared" si="79"/>
        <v>0</v>
      </c>
      <c r="IF29" s="15">
        <f t="shared" si="169"/>
        <v>0</v>
      </c>
      <c r="IG29" s="80"/>
      <c r="IH29" s="63"/>
      <c r="II29" s="113">
        <f t="shared" si="80"/>
        <v>0</v>
      </c>
      <c r="IJ29" s="15" t="e">
        <f t="shared" si="170"/>
        <v>#DIV/0!</v>
      </c>
      <c r="IK29" s="63">
        <f t="shared" si="81"/>
        <v>0</v>
      </c>
      <c r="IL29" s="15">
        <f t="shared" si="171"/>
        <v>0</v>
      </c>
      <c r="IM29" s="80">
        <v>1</v>
      </c>
      <c r="IN29" s="63">
        <v>2.09</v>
      </c>
      <c r="IO29" s="113" t="e">
        <f t="shared" si="82"/>
        <v>#DIV/0!</v>
      </c>
      <c r="IP29" s="15" t="e">
        <f t="shared" si="172"/>
        <v>#DIV/0!</v>
      </c>
      <c r="IQ29" s="63">
        <f t="shared" si="83"/>
        <v>0.70869769182820874</v>
      </c>
      <c r="IR29" s="15">
        <f t="shared" si="173"/>
        <v>0.70869769182820874</v>
      </c>
      <c r="IS29" s="80"/>
      <c r="IT29" s="63"/>
      <c r="IU29" s="113">
        <f t="shared" si="84"/>
        <v>0</v>
      </c>
      <c r="IV29" s="15" t="e">
        <f t="shared" si="174"/>
        <v>#DIV/0!</v>
      </c>
      <c r="IW29" s="63">
        <f t="shared" si="85"/>
        <v>0</v>
      </c>
      <c r="IX29" s="15">
        <f t="shared" si="175"/>
        <v>0</v>
      </c>
      <c r="IY29" s="80"/>
      <c r="IZ29" s="63"/>
      <c r="JA29" s="113">
        <f t="shared" si="86"/>
        <v>0</v>
      </c>
      <c r="JB29" s="15" t="e">
        <f t="shared" si="176"/>
        <v>#DIV/0!</v>
      </c>
      <c r="JC29" s="63">
        <f t="shared" si="87"/>
        <v>0</v>
      </c>
      <c r="JD29" s="15">
        <f t="shared" si="177"/>
        <v>0</v>
      </c>
      <c r="JE29" s="80"/>
      <c r="JF29" s="63"/>
      <c r="JG29" s="113">
        <f t="shared" si="88"/>
        <v>0</v>
      </c>
      <c r="JH29" s="15" t="e">
        <f t="shared" si="178"/>
        <v>#DIV/0!</v>
      </c>
      <c r="JI29" s="63">
        <f t="shared" si="89"/>
        <v>0</v>
      </c>
      <c r="JJ29" s="15">
        <f t="shared" si="179"/>
        <v>0</v>
      </c>
      <c r="JK29" s="80"/>
      <c r="JL29" s="63"/>
      <c r="JM29" s="113">
        <f t="shared" si="90"/>
        <v>0</v>
      </c>
      <c r="JN29" s="15" t="e">
        <f t="shared" si="180"/>
        <v>#DIV/0!</v>
      </c>
      <c r="JO29" s="63">
        <f t="shared" si="91"/>
        <v>0</v>
      </c>
      <c r="JP29" s="15">
        <f t="shared" si="181"/>
        <v>0</v>
      </c>
    </row>
    <row r="30" spans="1:299" x14ac:dyDescent="0.25">
      <c r="B30" s="113" t="s">
        <v>8</v>
      </c>
      <c r="C30" s="63" t="e">
        <f>(1.81-0.2*$O$2)^2/(1.81+0.8*$O$2)</f>
        <v>#DIV/0!</v>
      </c>
      <c r="D30" s="63">
        <f>(1.81-0.2*$O$3)^2/(1.81+0.8*$O$3)</f>
        <v>0.52706749896990801</v>
      </c>
      <c r="E30" s="63" t="e">
        <f t="shared" si="1"/>
        <v>#DIV/0!</v>
      </c>
      <c r="F30" s="15">
        <f t="shared" si="2"/>
        <v>0</v>
      </c>
      <c r="G30" s="80">
        <v>1</v>
      </c>
      <c r="H30" s="63">
        <v>1.85</v>
      </c>
      <c r="I30" s="113" t="e">
        <f t="shared" si="3"/>
        <v>#DIV/0!</v>
      </c>
      <c r="J30" s="15" t="e">
        <f t="shared" si="92"/>
        <v>#DIV/0!</v>
      </c>
      <c r="K30" s="63">
        <f t="shared" si="0"/>
        <v>0.55207939820351881</v>
      </c>
      <c r="L30" s="15">
        <f t="shared" si="93"/>
        <v>0.55207939820351881</v>
      </c>
      <c r="M30" s="80"/>
      <c r="N30" s="63"/>
      <c r="O30" s="113">
        <f t="shared" si="4"/>
        <v>0</v>
      </c>
      <c r="P30" s="15" t="e">
        <f t="shared" si="94"/>
        <v>#DIV/0!</v>
      </c>
      <c r="Q30" s="63">
        <f t="shared" si="5"/>
        <v>0</v>
      </c>
      <c r="R30" s="15">
        <f t="shared" si="95"/>
        <v>0</v>
      </c>
      <c r="S30" s="80">
        <v>2</v>
      </c>
      <c r="T30" s="63">
        <v>1.915</v>
      </c>
      <c r="U30" s="113" t="e">
        <f t="shared" si="6"/>
        <v>#DIV/0!</v>
      </c>
      <c r="V30" s="15" t="e">
        <f t="shared" si="96"/>
        <v>#DIV/0!</v>
      </c>
      <c r="W30" s="63">
        <f t="shared" si="7"/>
        <v>0.59342035029326146</v>
      </c>
      <c r="X30" s="15">
        <f t="shared" si="97"/>
        <v>1.1868407005865229</v>
      </c>
      <c r="Y30" s="80"/>
      <c r="Z30" s="63"/>
      <c r="AA30" s="113">
        <f t="shared" si="8"/>
        <v>0</v>
      </c>
      <c r="AB30" s="15" t="e">
        <f t="shared" si="98"/>
        <v>#DIV/0!</v>
      </c>
      <c r="AC30" s="63">
        <f t="shared" si="9"/>
        <v>0</v>
      </c>
      <c r="AD30" s="15">
        <f t="shared" si="99"/>
        <v>0</v>
      </c>
      <c r="AE30" s="80">
        <v>1</v>
      </c>
      <c r="AF30" s="63">
        <v>1.9</v>
      </c>
      <c r="AG30" s="113" t="e">
        <f t="shared" si="10"/>
        <v>#DIV/0!</v>
      </c>
      <c r="AH30" s="15" t="e">
        <f t="shared" si="100"/>
        <v>#DIV/0!</v>
      </c>
      <c r="AI30" s="63">
        <f t="shared" si="11"/>
        <v>0.58380546380513842</v>
      </c>
      <c r="AJ30" s="15">
        <f t="shared" si="101"/>
        <v>0.58380546380513842</v>
      </c>
      <c r="AK30" s="80"/>
      <c r="AL30" s="63"/>
      <c r="AM30" s="113">
        <f t="shared" si="12"/>
        <v>0</v>
      </c>
      <c r="AN30" s="15" t="e">
        <f t="shared" si="102"/>
        <v>#DIV/0!</v>
      </c>
      <c r="AO30" s="63">
        <f t="shared" si="13"/>
        <v>0</v>
      </c>
      <c r="AP30" s="15">
        <f t="shared" si="103"/>
        <v>0</v>
      </c>
      <c r="AQ30" s="80"/>
      <c r="AR30" s="63"/>
      <c r="AS30" s="113">
        <f t="shared" si="14"/>
        <v>0</v>
      </c>
      <c r="AT30" s="15" t="e">
        <f t="shared" si="104"/>
        <v>#DIV/0!</v>
      </c>
      <c r="AU30" s="63">
        <f t="shared" si="15"/>
        <v>0</v>
      </c>
      <c r="AV30" s="15">
        <f t="shared" si="105"/>
        <v>0</v>
      </c>
      <c r="AW30" s="80"/>
      <c r="AX30" s="63"/>
      <c r="AY30" s="113">
        <f t="shared" si="16"/>
        <v>0</v>
      </c>
      <c r="AZ30" s="15" t="e">
        <f t="shared" si="106"/>
        <v>#DIV/0!</v>
      </c>
      <c r="BA30" s="63">
        <f t="shared" si="17"/>
        <v>0</v>
      </c>
      <c r="BB30" s="15">
        <f t="shared" si="107"/>
        <v>0</v>
      </c>
      <c r="BC30" s="80"/>
      <c r="BD30" s="63"/>
      <c r="BE30" s="113">
        <f t="shared" si="18"/>
        <v>0</v>
      </c>
      <c r="BF30" s="15" t="e">
        <f t="shared" si="108"/>
        <v>#DIV/0!</v>
      </c>
      <c r="BG30" s="63">
        <f t="shared" si="19"/>
        <v>0</v>
      </c>
      <c r="BH30" s="15">
        <f t="shared" si="109"/>
        <v>0</v>
      </c>
      <c r="BI30" s="80"/>
      <c r="BJ30" s="63"/>
      <c r="BK30" s="113">
        <f t="shared" si="20"/>
        <v>0</v>
      </c>
      <c r="BL30" s="15" t="e">
        <f t="shared" si="110"/>
        <v>#DIV/0!</v>
      </c>
      <c r="BM30" s="63">
        <f t="shared" si="21"/>
        <v>0</v>
      </c>
      <c r="BN30" s="15">
        <f t="shared" si="111"/>
        <v>0</v>
      </c>
      <c r="BO30" s="80"/>
      <c r="BP30" s="63"/>
      <c r="BQ30" s="113">
        <f t="shared" si="22"/>
        <v>0</v>
      </c>
      <c r="BR30" s="15" t="e">
        <f t="shared" si="112"/>
        <v>#DIV/0!</v>
      </c>
      <c r="BS30" s="63">
        <f t="shared" si="23"/>
        <v>0</v>
      </c>
      <c r="BT30" s="63">
        <f t="shared" si="113"/>
        <v>0</v>
      </c>
      <c r="BU30" s="26"/>
      <c r="BV30" s="195"/>
      <c r="BW30" s="63">
        <f t="shared" si="24"/>
        <v>0</v>
      </c>
      <c r="BX30" s="15" t="e">
        <f t="shared" si="114"/>
        <v>#DIV/0!</v>
      </c>
      <c r="BY30" s="63">
        <f t="shared" si="25"/>
        <v>0</v>
      </c>
      <c r="BZ30" s="15">
        <f t="shared" si="115"/>
        <v>0</v>
      </c>
      <c r="CA30" s="80"/>
      <c r="CB30" s="63"/>
      <c r="CC30" s="113">
        <f t="shared" si="26"/>
        <v>0</v>
      </c>
      <c r="CD30" s="15" t="e">
        <f t="shared" si="116"/>
        <v>#DIV/0!</v>
      </c>
      <c r="CE30" s="63">
        <f t="shared" si="27"/>
        <v>0</v>
      </c>
      <c r="CF30" s="15">
        <f t="shared" si="117"/>
        <v>0</v>
      </c>
      <c r="CG30" s="80"/>
      <c r="CH30" s="63"/>
      <c r="CI30" s="113">
        <f t="shared" si="28"/>
        <v>0</v>
      </c>
      <c r="CJ30" s="15" t="e">
        <f t="shared" si="118"/>
        <v>#DIV/0!</v>
      </c>
      <c r="CK30" s="63">
        <f t="shared" si="29"/>
        <v>0</v>
      </c>
      <c r="CL30" s="15">
        <f t="shared" si="119"/>
        <v>0</v>
      </c>
      <c r="CM30" s="80">
        <v>1</v>
      </c>
      <c r="CN30" s="15">
        <v>1.84</v>
      </c>
      <c r="CO30" s="113" t="e">
        <f t="shared" si="30"/>
        <v>#DIV/0!</v>
      </c>
      <c r="CP30" s="15" t="e">
        <f t="shared" si="120"/>
        <v>#DIV/0!</v>
      </c>
      <c r="CQ30" s="63">
        <f t="shared" si="31"/>
        <v>0.54579516429998798</v>
      </c>
      <c r="CR30" s="15">
        <f t="shared" si="121"/>
        <v>0.54579516429998798</v>
      </c>
      <c r="CS30" s="80"/>
      <c r="CT30" s="15"/>
      <c r="CU30" s="113">
        <f t="shared" si="32"/>
        <v>0</v>
      </c>
      <c r="CV30" s="15" t="e">
        <f t="shared" si="122"/>
        <v>#DIV/0!</v>
      </c>
      <c r="CW30" s="63">
        <f t="shared" si="33"/>
        <v>0</v>
      </c>
      <c r="CX30" s="15">
        <f t="shared" si="123"/>
        <v>0</v>
      </c>
      <c r="CY30" s="80"/>
      <c r="CZ30" s="63"/>
      <c r="DA30" s="113">
        <f t="shared" si="34"/>
        <v>0</v>
      </c>
      <c r="DB30" s="15" t="e">
        <f t="shared" si="124"/>
        <v>#DIV/0!</v>
      </c>
      <c r="DC30" s="63">
        <f t="shared" si="35"/>
        <v>0</v>
      </c>
      <c r="DD30" s="15">
        <f t="shared" si="125"/>
        <v>0</v>
      </c>
      <c r="DE30" s="80"/>
      <c r="DF30" s="63"/>
      <c r="DG30" s="113">
        <f t="shared" si="36"/>
        <v>0</v>
      </c>
      <c r="DH30" s="15" t="e">
        <f t="shared" si="126"/>
        <v>#DIV/0!</v>
      </c>
      <c r="DI30" s="63">
        <f t="shared" si="37"/>
        <v>0</v>
      </c>
      <c r="DJ30" s="15">
        <f t="shared" si="127"/>
        <v>0</v>
      </c>
      <c r="DK30" s="80"/>
      <c r="DL30" s="63"/>
      <c r="DM30" s="113">
        <f t="shared" si="38"/>
        <v>0</v>
      </c>
      <c r="DN30" s="15" t="e">
        <f t="shared" si="128"/>
        <v>#DIV/0!</v>
      </c>
      <c r="DO30" s="63">
        <f t="shared" si="39"/>
        <v>0</v>
      </c>
      <c r="DP30" s="15">
        <f t="shared" si="129"/>
        <v>0</v>
      </c>
      <c r="DQ30" s="80"/>
      <c r="DR30" s="63"/>
      <c r="DS30" s="113">
        <f t="shared" si="40"/>
        <v>0</v>
      </c>
      <c r="DT30" s="15" t="e">
        <f t="shared" si="130"/>
        <v>#DIV/0!</v>
      </c>
      <c r="DU30" s="63">
        <f t="shared" si="41"/>
        <v>0</v>
      </c>
      <c r="DV30" s="15">
        <f t="shared" si="131"/>
        <v>0</v>
      </c>
      <c r="DW30" s="80"/>
      <c r="DX30" s="63"/>
      <c r="DY30" s="113">
        <f t="shared" si="42"/>
        <v>0</v>
      </c>
      <c r="DZ30" s="15" t="e">
        <f t="shared" si="132"/>
        <v>#DIV/0!</v>
      </c>
      <c r="EA30" s="63">
        <f t="shared" si="43"/>
        <v>0</v>
      </c>
      <c r="EB30" s="15">
        <f t="shared" si="133"/>
        <v>0</v>
      </c>
      <c r="EC30" s="80"/>
      <c r="ED30" s="63"/>
      <c r="EE30" s="113">
        <f t="shared" si="44"/>
        <v>0</v>
      </c>
      <c r="EF30" s="15" t="e">
        <f t="shared" si="134"/>
        <v>#DIV/0!</v>
      </c>
      <c r="EG30" s="63">
        <f t="shared" si="45"/>
        <v>0</v>
      </c>
      <c r="EH30" s="15">
        <f t="shared" si="135"/>
        <v>0</v>
      </c>
      <c r="EI30" s="80"/>
      <c r="EJ30" s="63"/>
      <c r="EK30" s="113">
        <f t="shared" si="46"/>
        <v>0</v>
      </c>
      <c r="EL30" s="15" t="e">
        <f t="shared" si="136"/>
        <v>#DIV/0!</v>
      </c>
      <c r="EM30" s="63">
        <f t="shared" si="47"/>
        <v>0</v>
      </c>
      <c r="EN30" s="15">
        <f t="shared" si="137"/>
        <v>0</v>
      </c>
      <c r="EO30" s="80"/>
      <c r="EP30" s="63"/>
      <c r="EQ30" s="113">
        <f t="shared" si="48"/>
        <v>0</v>
      </c>
      <c r="ER30" s="15" t="e">
        <f t="shared" si="138"/>
        <v>#DIV/0!</v>
      </c>
      <c r="ES30" s="63">
        <f t="shared" si="49"/>
        <v>0</v>
      </c>
      <c r="ET30" s="15">
        <f t="shared" si="139"/>
        <v>0</v>
      </c>
      <c r="EU30" s="80">
        <v>1</v>
      </c>
      <c r="EV30" s="63">
        <v>1.82</v>
      </c>
      <c r="EW30" s="113" t="e">
        <f t="shared" si="50"/>
        <v>#DIV/0!</v>
      </c>
      <c r="EX30" s="15" t="e">
        <f t="shared" si="140"/>
        <v>#DIV/0!</v>
      </c>
      <c r="EY30" s="63">
        <f t="shared" si="51"/>
        <v>0.53328903986079812</v>
      </c>
      <c r="EZ30" s="15">
        <f t="shared" si="141"/>
        <v>0.53328903986079812</v>
      </c>
      <c r="FA30" s="80"/>
      <c r="FB30" s="63"/>
      <c r="FC30" s="113">
        <f t="shared" si="52"/>
        <v>0</v>
      </c>
      <c r="FD30" s="15" t="e">
        <f t="shared" si="142"/>
        <v>#DIV/0!</v>
      </c>
      <c r="FE30" s="63">
        <f t="shared" si="53"/>
        <v>0</v>
      </c>
      <c r="FF30" s="15">
        <f t="shared" si="143"/>
        <v>0</v>
      </c>
      <c r="FG30" s="80"/>
      <c r="FH30" s="63"/>
      <c r="FI30" s="113">
        <f t="shared" si="54"/>
        <v>0</v>
      </c>
      <c r="FJ30" s="15" t="e">
        <f t="shared" si="144"/>
        <v>#DIV/0!</v>
      </c>
      <c r="FK30" s="63">
        <f t="shared" si="55"/>
        <v>0</v>
      </c>
      <c r="FL30" s="15">
        <f t="shared" si="145"/>
        <v>0</v>
      </c>
      <c r="FM30" s="80"/>
      <c r="FN30" s="63"/>
      <c r="FO30" s="113">
        <f t="shared" si="56"/>
        <v>0</v>
      </c>
      <c r="FP30" s="15" t="e">
        <f t="shared" si="146"/>
        <v>#DIV/0!</v>
      </c>
      <c r="FQ30" s="63">
        <f t="shared" si="57"/>
        <v>0</v>
      </c>
      <c r="FR30" s="15">
        <f t="shared" si="147"/>
        <v>0</v>
      </c>
      <c r="FS30" s="80"/>
      <c r="FT30" s="63"/>
      <c r="FU30" s="113">
        <f t="shared" si="58"/>
        <v>0</v>
      </c>
      <c r="FV30" s="15" t="e">
        <f t="shared" si="148"/>
        <v>#DIV/0!</v>
      </c>
      <c r="FW30" s="63">
        <f t="shared" si="59"/>
        <v>0</v>
      </c>
      <c r="FX30" s="15">
        <f t="shared" si="149"/>
        <v>0</v>
      </c>
      <c r="FY30" s="80"/>
      <c r="FZ30" s="63"/>
      <c r="GA30" s="113">
        <f t="shared" si="60"/>
        <v>0</v>
      </c>
      <c r="GB30" s="15" t="e">
        <f t="shared" si="150"/>
        <v>#DIV/0!</v>
      </c>
      <c r="GC30" s="63">
        <f t="shared" si="61"/>
        <v>0</v>
      </c>
      <c r="GD30" s="15">
        <f t="shared" si="151"/>
        <v>0</v>
      </c>
      <c r="GE30" s="80">
        <v>2</v>
      </c>
      <c r="GF30" s="63">
        <v>1.915</v>
      </c>
      <c r="GG30" s="113" t="e">
        <f t="shared" si="62"/>
        <v>#DIV/0!</v>
      </c>
      <c r="GH30" s="15" t="e">
        <f t="shared" si="152"/>
        <v>#DIV/0!</v>
      </c>
      <c r="GI30" s="63">
        <f t="shared" si="63"/>
        <v>0.59342035029326146</v>
      </c>
      <c r="GJ30" s="15">
        <f t="shared" si="153"/>
        <v>1.1868407005865229</v>
      </c>
      <c r="GK30" s="80"/>
      <c r="GL30" s="63"/>
      <c r="GM30" s="113">
        <f t="shared" si="64"/>
        <v>0</v>
      </c>
      <c r="GN30" s="15" t="e">
        <f t="shared" si="154"/>
        <v>#DIV/0!</v>
      </c>
      <c r="GO30" s="63">
        <f t="shared" si="65"/>
        <v>0</v>
      </c>
      <c r="GP30" s="15">
        <f t="shared" si="155"/>
        <v>0</v>
      </c>
      <c r="GQ30" s="80"/>
      <c r="GR30" s="63"/>
      <c r="GS30" s="113">
        <f t="shared" si="66"/>
        <v>0</v>
      </c>
      <c r="GT30" s="15" t="e">
        <f t="shared" si="156"/>
        <v>#DIV/0!</v>
      </c>
      <c r="GU30" s="63">
        <f t="shared" si="67"/>
        <v>0</v>
      </c>
      <c r="GV30" s="15">
        <f t="shared" si="157"/>
        <v>0</v>
      </c>
      <c r="GW30" s="80">
        <v>2</v>
      </c>
      <c r="GX30" s="63">
        <v>1.9350000000000001</v>
      </c>
      <c r="GY30" s="113" t="e">
        <f t="shared" si="68"/>
        <v>#DIV/0!</v>
      </c>
      <c r="GZ30" s="15" t="e">
        <f t="shared" si="158"/>
        <v>#DIV/0!</v>
      </c>
      <c r="HA30" s="63">
        <f t="shared" si="69"/>
        <v>0.60630828310959295</v>
      </c>
      <c r="HB30" s="15">
        <f t="shared" si="159"/>
        <v>1.2126165662191859</v>
      </c>
      <c r="HC30" s="80"/>
      <c r="HD30" s="63"/>
      <c r="HE30" s="113">
        <f t="shared" si="70"/>
        <v>0</v>
      </c>
      <c r="HF30" s="15" t="e">
        <f t="shared" si="160"/>
        <v>#DIV/0!</v>
      </c>
      <c r="HG30" s="63">
        <f t="shared" si="71"/>
        <v>0</v>
      </c>
      <c r="HH30" s="15">
        <f t="shared" si="161"/>
        <v>0</v>
      </c>
      <c r="HI30" s="80"/>
      <c r="HJ30" s="63"/>
      <c r="HK30" s="113">
        <f t="shared" si="72"/>
        <v>0</v>
      </c>
      <c r="HL30" s="15" t="e">
        <f t="shared" si="162"/>
        <v>#DIV/0!</v>
      </c>
      <c r="HM30" s="63">
        <f t="shared" si="73"/>
        <v>0</v>
      </c>
      <c r="HN30" s="15">
        <f t="shared" si="163"/>
        <v>0</v>
      </c>
      <c r="HO30" s="80">
        <v>2</v>
      </c>
      <c r="HP30" s="63">
        <v>1.915</v>
      </c>
      <c r="HQ30" s="113" t="e">
        <f t="shared" si="74"/>
        <v>#DIV/0!</v>
      </c>
      <c r="HR30" s="15" t="e">
        <f t="shared" si="164"/>
        <v>#DIV/0!</v>
      </c>
      <c r="HS30" s="63">
        <f t="shared" si="75"/>
        <v>0.59342035029326146</v>
      </c>
      <c r="HT30" s="15">
        <f t="shared" si="165"/>
        <v>1.1868407005865229</v>
      </c>
      <c r="HU30" s="80">
        <v>1</v>
      </c>
      <c r="HV30" s="63">
        <v>1.84</v>
      </c>
      <c r="HW30" s="113" t="e">
        <f t="shared" si="76"/>
        <v>#DIV/0!</v>
      </c>
      <c r="HX30" s="15" t="e">
        <f t="shared" si="166"/>
        <v>#DIV/0!</v>
      </c>
      <c r="HY30" s="63">
        <f t="shared" si="77"/>
        <v>0.54579516429998798</v>
      </c>
      <c r="HZ30" s="15">
        <f t="shared" si="167"/>
        <v>0.54579516429998798</v>
      </c>
      <c r="IA30" s="80"/>
      <c r="IB30" s="63"/>
      <c r="IC30" s="113">
        <f t="shared" si="78"/>
        <v>0</v>
      </c>
      <c r="ID30" s="15" t="e">
        <f t="shared" si="168"/>
        <v>#DIV/0!</v>
      </c>
      <c r="IE30" s="63">
        <f t="shared" si="79"/>
        <v>0</v>
      </c>
      <c r="IF30" s="15">
        <f t="shared" si="169"/>
        <v>0</v>
      </c>
      <c r="IG30" s="80">
        <v>2</v>
      </c>
      <c r="IH30" s="63">
        <v>1.905</v>
      </c>
      <c r="II30" s="113" t="e">
        <f t="shared" si="80"/>
        <v>#DIV/0!</v>
      </c>
      <c r="IJ30" s="15" t="e">
        <f t="shared" si="170"/>
        <v>#DIV/0!</v>
      </c>
      <c r="IK30" s="63">
        <f t="shared" si="81"/>
        <v>0.58700552296319397</v>
      </c>
      <c r="IL30" s="15">
        <f t="shared" si="171"/>
        <v>1.1740110459263879</v>
      </c>
      <c r="IM30" s="80"/>
      <c r="IN30" s="63"/>
      <c r="IO30" s="113">
        <f t="shared" si="82"/>
        <v>0</v>
      </c>
      <c r="IP30" s="15" t="e">
        <f t="shared" si="172"/>
        <v>#DIV/0!</v>
      </c>
      <c r="IQ30" s="63">
        <f t="shared" si="83"/>
        <v>0</v>
      </c>
      <c r="IR30" s="15">
        <f t="shared" si="173"/>
        <v>0</v>
      </c>
      <c r="IS30" s="80"/>
      <c r="IT30" s="63"/>
      <c r="IU30" s="113">
        <f t="shared" si="84"/>
        <v>0</v>
      </c>
      <c r="IV30" s="15" t="e">
        <f t="shared" si="174"/>
        <v>#DIV/0!</v>
      </c>
      <c r="IW30" s="63">
        <f t="shared" si="85"/>
        <v>0</v>
      </c>
      <c r="IX30" s="15">
        <f t="shared" si="175"/>
        <v>0</v>
      </c>
      <c r="IY30" s="80"/>
      <c r="IZ30" s="63"/>
      <c r="JA30" s="113">
        <f t="shared" si="86"/>
        <v>0</v>
      </c>
      <c r="JB30" s="15" t="e">
        <f t="shared" si="176"/>
        <v>#DIV/0!</v>
      </c>
      <c r="JC30" s="63">
        <f t="shared" si="87"/>
        <v>0</v>
      </c>
      <c r="JD30" s="15">
        <f t="shared" si="177"/>
        <v>0</v>
      </c>
      <c r="JE30" s="80"/>
      <c r="JF30" s="63"/>
      <c r="JG30" s="113">
        <f t="shared" si="88"/>
        <v>0</v>
      </c>
      <c r="JH30" s="15" t="e">
        <f t="shared" si="178"/>
        <v>#DIV/0!</v>
      </c>
      <c r="JI30" s="63">
        <f t="shared" si="89"/>
        <v>0</v>
      </c>
      <c r="JJ30" s="15">
        <f t="shared" si="179"/>
        <v>0</v>
      </c>
      <c r="JK30" s="80"/>
      <c r="JL30" s="63"/>
      <c r="JM30" s="113">
        <f t="shared" si="90"/>
        <v>0</v>
      </c>
      <c r="JN30" s="15" t="e">
        <f t="shared" si="180"/>
        <v>#DIV/0!</v>
      </c>
      <c r="JO30" s="63">
        <f t="shared" si="91"/>
        <v>0</v>
      </c>
      <c r="JP30" s="15">
        <f t="shared" si="181"/>
        <v>0</v>
      </c>
    </row>
    <row r="31" spans="1:299" x14ac:dyDescent="0.25">
      <c r="B31" s="113" t="s">
        <v>7</v>
      </c>
      <c r="C31" s="63" t="e">
        <f>(1.61-0.2*$O$2)^2/(1.61+0.8*$O$2)</f>
        <v>#DIV/0!</v>
      </c>
      <c r="D31" s="63">
        <f>(1.61-0.2*$O$3)^2/(1.61+0.8*$O$3)</f>
        <v>0.40735119936519265</v>
      </c>
      <c r="E31" s="63" t="e">
        <f t="shared" si="1"/>
        <v>#DIV/0!</v>
      </c>
      <c r="F31" s="15">
        <f t="shared" si="2"/>
        <v>0</v>
      </c>
      <c r="G31" s="80">
        <v>3</v>
      </c>
      <c r="H31" s="63">
        <v>1.6666666666666667</v>
      </c>
      <c r="I31" s="113" t="e">
        <f t="shared" si="3"/>
        <v>#DIV/0!</v>
      </c>
      <c r="J31" s="15" t="e">
        <f t="shared" si="92"/>
        <v>#DIV/0!</v>
      </c>
      <c r="K31" s="63">
        <f t="shared" si="0"/>
        <v>0.4403182511635092</v>
      </c>
      <c r="L31" s="15">
        <f t="shared" si="93"/>
        <v>1.3209547534905277</v>
      </c>
      <c r="M31" s="80"/>
      <c r="N31" s="63"/>
      <c r="O31" s="113">
        <f t="shared" si="4"/>
        <v>0</v>
      </c>
      <c r="P31" s="15" t="e">
        <f t="shared" si="94"/>
        <v>#DIV/0!</v>
      </c>
      <c r="Q31" s="63">
        <f t="shared" si="5"/>
        <v>0</v>
      </c>
      <c r="R31" s="15">
        <f t="shared" si="95"/>
        <v>0</v>
      </c>
      <c r="S31" s="80">
        <v>1</v>
      </c>
      <c r="T31" s="63">
        <v>1.71</v>
      </c>
      <c r="U31" s="113" t="e">
        <f t="shared" si="6"/>
        <v>#DIV/0!</v>
      </c>
      <c r="V31" s="15" t="e">
        <f t="shared" si="96"/>
        <v>#DIV/0!</v>
      </c>
      <c r="W31" s="63">
        <f t="shared" si="7"/>
        <v>0.46605122105685909</v>
      </c>
      <c r="X31" s="15">
        <f t="shared" si="97"/>
        <v>0.46605122105685909</v>
      </c>
      <c r="Y31" s="80">
        <v>2</v>
      </c>
      <c r="Z31" s="63">
        <v>1.71</v>
      </c>
      <c r="AA31" s="113" t="e">
        <f t="shared" si="8"/>
        <v>#DIV/0!</v>
      </c>
      <c r="AB31" s="15" t="e">
        <f t="shared" si="98"/>
        <v>#DIV/0!</v>
      </c>
      <c r="AC31" s="63">
        <f t="shared" si="9"/>
        <v>0.46605122105685909</v>
      </c>
      <c r="AD31" s="15">
        <f t="shared" si="99"/>
        <v>0.93210244211371818</v>
      </c>
      <c r="AE31" s="80"/>
      <c r="AF31" s="63"/>
      <c r="AG31" s="113">
        <f t="shared" si="10"/>
        <v>0</v>
      </c>
      <c r="AH31" s="15" t="e">
        <f t="shared" si="100"/>
        <v>#DIV/0!</v>
      </c>
      <c r="AI31" s="63">
        <f t="shared" si="11"/>
        <v>0</v>
      </c>
      <c r="AJ31" s="15">
        <f t="shared" si="101"/>
        <v>0</v>
      </c>
      <c r="AK31" s="80"/>
      <c r="AL31" s="63"/>
      <c r="AM31" s="113">
        <f t="shared" si="12"/>
        <v>0</v>
      </c>
      <c r="AN31" s="15" t="e">
        <f t="shared" si="102"/>
        <v>#DIV/0!</v>
      </c>
      <c r="AO31" s="63">
        <f t="shared" si="13"/>
        <v>0</v>
      </c>
      <c r="AP31" s="15">
        <f t="shared" si="103"/>
        <v>0</v>
      </c>
      <c r="AQ31" s="80"/>
      <c r="AR31" s="63"/>
      <c r="AS31" s="113">
        <f t="shared" si="14"/>
        <v>0</v>
      </c>
      <c r="AT31" s="15" t="e">
        <f t="shared" si="104"/>
        <v>#DIV/0!</v>
      </c>
      <c r="AU31" s="63">
        <f t="shared" si="15"/>
        <v>0</v>
      </c>
      <c r="AV31" s="15">
        <f t="shared" si="105"/>
        <v>0</v>
      </c>
      <c r="AW31" s="80">
        <v>1</v>
      </c>
      <c r="AX31" s="63">
        <v>1.62</v>
      </c>
      <c r="AY31" s="113" t="e">
        <f t="shared" si="16"/>
        <v>#DIV/0!</v>
      </c>
      <c r="AZ31" s="15" t="e">
        <f t="shared" si="106"/>
        <v>#DIV/0!</v>
      </c>
      <c r="BA31" s="63">
        <f t="shared" si="17"/>
        <v>0.41311110406292628</v>
      </c>
      <c r="BB31" s="15">
        <f t="shared" si="107"/>
        <v>0.41311110406292628</v>
      </c>
      <c r="BC31" s="80">
        <v>1</v>
      </c>
      <c r="BD31" s="63">
        <v>1.65</v>
      </c>
      <c r="BE31" s="113" t="e">
        <f t="shared" si="18"/>
        <v>#DIV/0!</v>
      </c>
      <c r="BF31" s="15" t="e">
        <f t="shared" si="108"/>
        <v>#DIV/0!</v>
      </c>
      <c r="BG31" s="63">
        <f t="shared" si="19"/>
        <v>0.43054020067590576</v>
      </c>
      <c r="BH31" s="15">
        <f t="shared" si="109"/>
        <v>0.43054020067590576</v>
      </c>
      <c r="BI31" s="80"/>
      <c r="BJ31" s="63"/>
      <c r="BK31" s="113">
        <f t="shared" si="20"/>
        <v>0</v>
      </c>
      <c r="BL31" s="15" t="e">
        <f t="shared" si="110"/>
        <v>#DIV/0!</v>
      </c>
      <c r="BM31" s="63">
        <f t="shared" si="21"/>
        <v>0</v>
      </c>
      <c r="BN31" s="15">
        <f t="shared" si="111"/>
        <v>0</v>
      </c>
      <c r="BO31" s="80">
        <v>1</v>
      </c>
      <c r="BP31" s="63">
        <v>1.76</v>
      </c>
      <c r="BQ31" s="113" t="e">
        <f t="shared" si="22"/>
        <v>#DIV/0!</v>
      </c>
      <c r="BR31" s="15" t="e">
        <f t="shared" si="112"/>
        <v>#DIV/0!</v>
      </c>
      <c r="BS31" s="63">
        <f t="shared" si="23"/>
        <v>0.49628217969194099</v>
      </c>
      <c r="BT31" s="63">
        <f t="shared" si="113"/>
        <v>0.49628217969194099</v>
      </c>
      <c r="BU31" s="26">
        <v>1</v>
      </c>
      <c r="BV31" s="195">
        <v>1.79</v>
      </c>
      <c r="BW31" s="63" t="e">
        <f t="shared" si="24"/>
        <v>#DIV/0!</v>
      </c>
      <c r="BX31" s="15" t="e">
        <f t="shared" si="114"/>
        <v>#DIV/0!</v>
      </c>
      <c r="BY31" s="63">
        <f t="shared" si="25"/>
        <v>0.51468834874743963</v>
      </c>
      <c r="BZ31" s="15">
        <f t="shared" si="115"/>
        <v>0.51468834874743963</v>
      </c>
      <c r="CA31" s="80">
        <v>1</v>
      </c>
      <c r="CB31" s="63">
        <v>1.7</v>
      </c>
      <c r="CC31" s="113" t="e">
        <f t="shared" si="26"/>
        <v>#DIV/0!</v>
      </c>
      <c r="CD31" s="15" t="e">
        <f t="shared" si="116"/>
        <v>#DIV/0!</v>
      </c>
      <c r="CE31" s="63">
        <f t="shared" si="27"/>
        <v>0.46007366989689641</v>
      </c>
      <c r="CF31" s="15">
        <f t="shared" si="117"/>
        <v>0.46007366989689641</v>
      </c>
      <c r="CG31" s="80"/>
      <c r="CH31" s="63"/>
      <c r="CI31" s="113">
        <f t="shared" si="28"/>
        <v>0</v>
      </c>
      <c r="CJ31" s="15" t="e">
        <f t="shared" si="118"/>
        <v>#DIV/0!</v>
      </c>
      <c r="CK31" s="63">
        <f t="shared" si="29"/>
        <v>0</v>
      </c>
      <c r="CL31" s="15">
        <f t="shared" si="119"/>
        <v>0</v>
      </c>
      <c r="CM31" s="80"/>
      <c r="CN31" s="15"/>
      <c r="CO31" s="113">
        <f t="shared" si="30"/>
        <v>0</v>
      </c>
      <c r="CP31" s="15" t="e">
        <f t="shared" si="120"/>
        <v>#DIV/0!</v>
      </c>
      <c r="CQ31" s="63">
        <f t="shared" si="31"/>
        <v>0</v>
      </c>
      <c r="CR31" s="15">
        <f t="shared" si="121"/>
        <v>0</v>
      </c>
      <c r="CS31" s="80"/>
      <c r="CT31" s="15"/>
      <c r="CU31" s="113">
        <f t="shared" si="32"/>
        <v>0</v>
      </c>
      <c r="CV31" s="15" t="e">
        <f t="shared" si="122"/>
        <v>#DIV/0!</v>
      </c>
      <c r="CW31" s="63">
        <f t="shared" si="33"/>
        <v>0</v>
      </c>
      <c r="CX31" s="15">
        <f t="shared" si="123"/>
        <v>0</v>
      </c>
      <c r="CY31" s="80">
        <v>1</v>
      </c>
      <c r="CZ31" s="63">
        <v>1.62</v>
      </c>
      <c r="DA31" s="113" t="e">
        <f t="shared" si="34"/>
        <v>#DIV/0!</v>
      </c>
      <c r="DB31" s="15" t="e">
        <f t="shared" si="124"/>
        <v>#DIV/0!</v>
      </c>
      <c r="DC31" s="63">
        <f t="shared" si="35"/>
        <v>0.41311110406292628</v>
      </c>
      <c r="DD31" s="15">
        <f t="shared" si="125"/>
        <v>0.41311110406292628</v>
      </c>
      <c r="DE31" s="80"/>
      <c r="DF31" s="63"/>
      <c r="DG31" s="113">
        <f t="shared" si="36"/>
        <v>0</v>
      </c>
      <c r="DH31" s="15" t="e">
        <f t="shared" si="126"/>
        <v>#DIV/0!</v>
      </c>
      <c r="DI31" s="63">
        <f t="shared" si="37"/>
        <v>0</v>
      </c>
      <c r="DJ31" s="15">
        <f t="shared" si="127"/>
        <v>0</v>
      </c>
      <c r="DK31" s="80"/>
      <c r="DL31" s="63"/>
      <c r="DM31" s="113">
        <f t="shared" si="38"/>
        <v>0</v>
      </c>
      <c r="DN31" s="15" t="e">
        <f t="shared" si="128"/>
        <v>#DIV/0!</v>
      </c>
      <c r="DO31" s="63">
        <f t="shared" si="39"/>
        <v>0</v>
      </c>
      <c r="DP31" s="15">
        <f t="shared" si="129"/>
        <v>0</v>
      </c>
      <c r="DQ31" s="80"/>
      <c r="DR31" s="63"/>
      <c r="DS31" s="113">
        <f t="shared" si="40"/>
        <v>0</v>
      </c>
      <c r="DT31" s="15" t="e">
        <f t="shared" si="130"/>
        <v>#DIV/0!</v>
      </c>
      <c r="DU31" s="63">
        <f t="shared" si="41"/>
        <v>0</v>
      </c>
      <c r="DV31" s="15">
        <f t="shared" si="131"/>
        <v>0</v>
      </c>
      <c r="DW31" s="80">
        <v>1</v>
      </c>
      <c r="DX31" s="63">
        <v>1.62</v>
      </c>
      <c r="DY31" s="113" t="e">
        <f t="shared" si="42"/>
        <v>#DIV/0!</v>
      </c>
      <c r="DZ31" s="15" t="e">
        <f t="shared" si="132"/>
        <v>#DIV/0!</v>
      </c>
      <c r="EA31" s="63">
        <f t="shared" si="43"/>
        <v>0.41311110406292628</v>
      </c>
      <c r="EB31" s="15">
        <f t="shared" si="133"/>
        <v>0.41311110406292628</v>
      </c>
      <c r="EC31" s="80">
        <v>1</v>
      </c>
      <c r="ED31" s="63">
        <v>1.62</v>
      </c>
      <c r="EE31" s="113" t="e">
        <f t="shared" si="44"/>
        <v>#DIV/0!</v>
      </c>
      <c r="EF31" s="15" t="e">
        <f t="shared" si="134"/>
        <v>#DIV/0!</v>
      </c>
      <c r="EG31" s="63">
        <f t="shared" si="45"/>
        <v>0.41311110406292628</v>
      </c>
      <c r="EH31" s="15">
        <f t="shared" si="135"/>
        <v>0.41311110406292628</v>
      </c>
      <c r="EI31" s="80"/>
      <c r="EJ31" s="63"/>
      <c r="EK31" s="113">
        <f t="shared" si="46"/>
        <v>0</v>
      </c>
      <c r="EL31" s="15" t="e">
        <f t="shared" si="136"/>
        <v>#DIV/0!</v>
      </c>
      <c r="EM31" s="63">
        <f t="shared" si="47"/>
        <v>0</v>
      </c>
      <c r="EN31" s="15">
        <f t="shared" si="137"/>
        <v>0</v>
      </c>
      <c r="EO31" s="80"/>
      <c r="EP31" s="63"/>
      <c r="EQ31" s="113">
        <f t="shared" si="48"/>
        <v>0</v>
      </c>
      <c r="ER31" s="15" t="e">
        <f t="shared" si="138"/>
        <v>#DIV/0!</v>
      </c>
      <c r="ES31" s="63">
        <f t="shared" si="49"/>
        <v>0</v>
      </c>
      <c r="ET31" s="15">
        <f t="shared" si="139"/>
        <v>0</v>
      </c>
      <c r="EU31" s="80">
        <v>3</v>
      </c>
      <c r="EV31" s="63">
        <v>1.7</v>
      </c>
      <c r="EW31" s="113" t="e">
        <f t="shared" si="50"/>
        <v>#DIV/0!</v>
      </c>
      <c r="EX31" s="15" t="e">
        <f t="shared" si="140"/>
        <v>#DIV/0!</v>
      </c>
      <c r="EY31" s="63">
        <f t="shared" si="51"/>
        <v>0.46007366989689641</v>
      </c>
      <c r="EZ31" s="15">
        <f t="shared" si="141"/>
        <v>1.3802210096906893</v>
      </c>
      <c r="FA31" s="80"/>
      <c r="FB31" s="63"/>
      <c r="FC31" s="113">
        <f t="shared" si="52"/>
        <v>0</v>
      </c>
      <c r="FD31" s="15" t="e">
        <f t="shared" si="142"/>
        <v>#DIV/0!</v>
      </c>
      <c r="FE31" s="63">
        <f t="shared" si="53"/>
        <v>0</v>
      </c>
      <c r="FF31" s="15">
        <f t="shared" si="143"/>
        <v>0</v>
      </c>
      <c r="FG31" s="80"/>
      <c r="FH31" s="63"/>
      <c r="FI31" s="113">
        <f t="shared" si="54"/>
        <v>0</v>
      </c>
      <c r="FJ31" s="15" t="e">
        <f t="shared" si="144"/>
        <v>#DIV/0!</v>
      </c>
      <c r="FK31" s="63">
        <f t="shared" si="55"/>
        <v>0</v>
      </c>
      <c r="FL31" s="15">
        <f t="shared" si="145"/>
        <v>0</v>
      </c>
      <c r="FM31" s="80"/>
      <c r="FN31" s="63"/>
      <c r="FO31" s="113">
        <f t="shared" si="56"/>
        <v>0</v>
      </c>
      <c r="FP31" s="15" t="e">
        <f t="shared" si="146"/>
        <v>#DIV/0!</v>
      </c>
      <c r="FQ31" s="63">
        <f t="shared" si="57"/>
        <v>0</v>
      </c>
      <c r="FR31" s="15">
        <f t="shared" si="147"/>
        <v>0</v>
      </c>
      <c r="FS31" s="80">
        <v>2</v>
      </c>
      <c r="FT31" s="63">
        <v>1.66</v>
      </c>
      <c r="FU31" s="113" t="e">
        <f t="shared" si="58"/>
        <v>#DIV/0!</v>
      </c>
      <c r="FV31" s="15" t="e">
        <f t="shared" si="148"/>
        <v>#DIV/0!</v>
      </c>
      <c r="FW31" s="63">
        <f t="shared" si="59"/>
        <v>0.43639896490354291</v>
      </c>
      <c r="FX31" s="15">
        <f t="shared" si="149"/>
        <v>0.87279792980708581</v>
      </c>
      <c r="FY31" s="80">
        <v>1</v>
      </c>
      <c r="FZ31" s="63">
        <v>1.77</v>
      </c>
      <c r="GA31" s="113" t="e">
        <f t="shared" si="60"/>
        <v>#DIV/0!</v>
      </c>
      <c r="GB31" s="15" t="e">
        <f t="shared" si="150"/>
        <v>#DIV/0!</v>
      </c>
      <c r="GC31" s="63">
        <f t="shared" si="61"/>
        <v>0.50239564933520264</v>
      </c>
      <c r="GD31" s="15">
        <f t="shared" si="151"/>
        <v>0.50239564933520264</v>
      </c>
      <c r="GE31" s="80"/>
      <c r="GF31" s="63"/>
      <c r="GG31" s="113">
        <f t="shared" si="62"/>
        <v>0</v>
      </c>
      <c r="GH31" s="15" t="e">
        <f t="shared" si="152"/>
        <v>#DIV/0!</v>
      </c>
      <c r="GI31" s="63">
        <f t="shared" si="63"/>
        <v>0</v>
      </c>
      <c r="GJ31" s="15">
        <f t="shared" si="153"/>
        <v>0</v>
      </c>
      <c r="GK31" s="80">
        <v>1</v>
      </c>
      <c r="GL31" s="63">
        <v>1.66</v>
      </c>
      <c r="GM31" s="113" t="e">
        <f t="shared" si="64"/>
        <v>#DIV/0!</v>
      </c>
      <c r="GN31" s="15" t="e">
        <f t="shared" si="154"/>
        <v>#DIV/0!</v>
      </c>
      <c r="GO31" s="63">
        <f t="shared" si="65"/>
        <v>0.43639896490354291</v>
      </c>
      <c r="GP31" s="15">
        <f t="shared" si="155"/>
        <v>0.43639896490354291</v>
      </c>
      <c r="GQ31" s="80">
        <v>3</v>
      </c>
      <c r="GR31" s="63">
        <v>1.74</v>
      </c>
      <c r="GS31" s="113" t="e">
        <f t="shared" si="66"/>
        <v>#DIV/0!</v>
      </c>
      <c r="GT31" s="15" t="e">
        <f t="shared" si="156"/>
        <v>#DIV/0!</v>
      </c>
      <c r="GU31" s="63">
        <f t="shared" si="67"/>
        <v>0.48412194101011735</v>
      </c>
      <c r="GV31" s="15">
        <f t="shared" si="157"/>
        <v>1.452365823030352</v>
      </c>
      <c r="GW31" s="80">
        <v>1</v>
      </c>
      <c r="GX31" s="63">
        <v>1.74</v>
      </c>
      <c r="GY31" s="113" t="e">
        <f t="shared" si="68"/>
        <v>#DIV/0!</v>
      </c>
      <c r="GZ31" s="15" t="e">
        <f t="shared" si="158"/>
        <v>#DIV/0!</v>
      </c>
      <c r="HA31" s="63">
        <f t="shared" si="69"/>
        <v>0.48412194101011735</v>
      </c>
      <c r="HB31" s="15">
        <f t="shared" si="159"/>
        <v>0.48412194101011735</v>
      </c>
      <c r="HC31" s="80"/>
      <c r="HD31" s="63"/>
      <c r="HE31" s="113">
        <f t="shared" si="70"/>
        <v>0</v>
      </c>
      <c r="HF31" s="15" t="e">
        <f t="shared" si="160"/>
        <v>#DIV/0!</v>
      </c>
      <c r="HG31" s="63">
        <f t="shared" si="71"/>
        <v>0</v>
      </c>
      <c r="HH31" s="15">
        <f t="shared" si="161"/>
        <v>0</v>
      </c>
      <c r="HI31" s="80">
        <v>3</v>
      </c>
      <c r="HJ31" s="63">
        <v>1.74</v>
      </c>
      <c r="HK31" s="113" t="e">
        <f t="shared" si="72"/>
        <v>#DIV/0!</v>
      </c>
      <c r="HL31" s="15" t="e">
        <f t="shared" si="162"/>
        <v>#DIV/0!</v>
      </c>
      <c r="HM31" s="63">
        <f t="shared" si="73"/>
        <v>0.48412194101011735</v>
      </c>
      <c r="HN31" s="15">
        <f t="shared" si="163"/>
        <v>1.452365823030352</v>
      </c>
      <c r="HO31" s="80">
        <v>1</v>
      </c>
      <c r="HP31" s="63">
        <v>1.71</v>
      </c>
      <c r="HQ31" s="113" t="e">
        <f t="shared" si="74"/>
        <v>#DIV/0!</v>
      </c>
      <c r="HR31" s="15" t="e">
        <f t="shared" si="164"/>
        <v>#DIV/0!</v>
      </c>
      <c r="HS31" s="63">
        <f t="shared" si="75"/>
        <v>0.46605122105685909</v>
      </c>
      <c r="HT31" s="15">
        <f t="shared" si="165"/>
        <v>0.46605122105685909</v>
      </c>
      <c r="HU31" s="80">
        <v>1</v>
      </c>
      <c r="HV31" s="63">
        <v>1.66</v>
      </c>
      <c r="HW31" s="113" t="e">
        <f t="shared" si="76"/>
        <v>#DIV/0!</v>
      </c>
      <c r="HX31" s="15" t="e">
        <f t="shared" si="166"/>
        <v>#DIV/0!</v>
      </c>
      <c r="HY31" s="63">
        <f t="shared" si="77"/>
        <v>0.43639896490354291</v>
      </c>
      <c r="HZ31" s="15">
        <f t="shared" si="167"/>
        <v>0.43639896490354291</v>
      </c>
      <c r="IA31" s="80">
        <v>1</v>
      </c>
      <c r="IB31" s="63">
        <v>1.74</v>
      </c>
      <c r="IC31" s="113" t="e">
        <f t="shared" si="78"/>
        <v>#DIV/0!</v>
      </c>
      <c r="ID31" s="15" t="e">
        <f t="shared" si="168"/>
        <v>#DIV/0!</v>
      </c>
      <c r="IE31" s="63">
        <f t="shared" si="79"/>
        <v>0.48412194101011735</v>
      </c>
      <c r="IF31" s="15">
        <f t="shared" si="169"/>
        <v>0.48412194101011735</v>
      </c>
      <c r="IG31" s="80"/>
      <c r="IH31" s="63"/>
      <c r="II31" s="113">
        <f t="shared" si="80"/>
        <v>0</v>
      </c>
      <c r="IJ31" s="15" t="e">
        <f t="shared" si="170"/>
        <v>#DIV/0!</v>
      </c>
      <c r="IK31" s="63">
        <f t="shared" si="81"/>
        <v>0</v>
      </c>
      <c r="IL31" s="15">
        <f t="shared" si="171"/>
        <v>0</v>
      </c>
      <c r="IM31" s="80">
        <v>1</v>
      </c>
      <c r="IN31" s="63">
        <v>1.65</v>
      </c>
      <c r="IO31" s="113" t="e">
        <f t="shared" si="82"/>
        <v>#DIV/0!</v>
      </c>
      <c r="IP31" s="15" t="e">
        <f t="shared" si="172"/>
        <v>#DIV/0!</v>
      </c>
      <c r="IQ31" s="63">
        <f t="shared" si="83"/>
        <v>0.43054020067590576</v>
      </c>
      <c r="IR31" s="15">
        <f t="shared" si="173"/>
        <v>0.43054020067590576</v>
      </c>
      <c r="IS31" s="80"/>
      <c r="IT31" s="63"/>
      <c r="IU31" s="113">
        <f t="shared" si="84"/>
        <v>0</v>
      </c>
      <c r="IV31" s="15" t="e">
        <f t="shared" si="174"/>
        <v>#DIV/0!</v>
      </c>
      <c r="IW31" s="63">
        <f t="shared" si="85"/>
        <v>0</v>
      </c>
      <c r="IX31" s="15">
        <f t="shared" si="175"/>
        <v>0</v>
      </c>
      <c r="IY31" s="80"/>
      <c r="IZ31" s="63"/>
      <c r="JA31" s="113">
        <f t="shared" si="86"/>
        <v>0</v>
      </c>
      <c r="JB31" s="15" t="e">
        <f t="shared" si="176"/>
        <v>#DIV/0!</v>
      </c>
      <c r="JC31" s="63">
        <f t="shared" si="87"/>
        <v>0</v>
      </c>
      <c r="JD31" s="15">
        <f t="shared" si="177"/>
        <v>0</v>
      </c>
      <c r="JE31" s="80"/>
      <c r="JF31" s="63"/>
      <c r="JG31" s="113">
        <f t="shared" si="88"/>
        <v>0</v>
      </c>
      <c r="JH31" s="15" t="e">
        <f t="shared" si="178"/>
        <v>#DIV/0!</v>
      </c>
      <c r="JI31" s="63">
        <f t="shared" si="89"/>
        <v>0</v>
      </c>
      <c r="JJ31" s="15">
        <f t="shared" si="179"/>
        <v>0</v>
      </c>
      <c r="JK31" s="80">
        <v>1</v>
      </c>
      <c r="JL31" s="63">
        <v>1.74</v>
      </c>
      <c r="JM31" s="113" t="e">
        <f t="shared" si="90"/>
        <v>#DIV/0!</v>
      </c>
      <c r="JN31" s="15" t="e">
        <f t="shared" si="180"/>
        <v>#DIV/0!</v>
      </c>
      <c r="JO31" s="63">
        <f t="shared" si="91"/>
        <v>0.48412194101011735</v>
      </c>
      <c r="JP31" s="15">
        <f t="shared" si="181"/>
        <v>0.48412194101011735</v>
      </c>
    </row>
    <row r="32" spans="1:299" s="13" customFormat="1" x14ac:dyDescent="0.25">
      <c r="B32" s="113" t="s">
        <v>6</v>
      </c>
      <c r="C32" s="63" t="e">
        <f>(1.41-0.2*$O$2)^2/(1.41+0.8*$O$2)</f>
        <v>#DIV/0!</v>
      </c>
      <c r="D32" s="63">
        <f>(1.41-0.2*$O$3)^2/(1.41+0.8*$O$3)</f>
        <v>0.29777782161921451</v>
      </c>
      <c r="E32" s="63" t="e">
        <f t="shared" si="1"/>
        <v>#DIV/0!</v>
      </c>
      <c r="F32" s="15">
        <f t="shared" si="2"/>
        <v>0</v>
      </c>
      <c r="G32" s="80"/>
      <c r="H32" s="63"/>
      <c r="I32" s="113">
        <f t="shared" si="3"/>
        <v>0</v>
      </c>
      <c r="J32" s="15" t="e">
        <f t="shared" si="92"/>
        <v>#DIV/0!</v>
      </c>
      <c r="K32" s="63">
        <f t="shared" si="0"/>
        <v>0</v>
      </c>
      <c r="L32" s="15">
        <f t="shared" si="93"/>
        <v>0</v>
      </c>
      <c r="M32" s="80"/>
      <c r="N32" s="63"/>
      <c r="O32" s="113">
        <f t="shared" si="4"/>
        <v>0</v>
      </c>
      <c r="P32" s="15" t="e">
        <f t="shared" si="94"/>
        <v>#DIV/0!</v>
      </c>
      <c r="Q32" s="63">
        <f t="shared" si="5"/>
        <v>0</v>
      </c>
      <c r="R32" s="15">
        <f t="shared" si="95"/>
        <v>0</v>
      </c>
      <c r="S32" s="80"/>
      <c r="T32" s="63"/>
      <c r="U32" s="113">
        <f t="shared" si="6"/>
        <v>0</v>
      </c>
      <c r="V32" s="15" t="e">
        <f t="shared" si="96"/>
        <v>#DIV/0!</v>
      </c>
      <c r="W32" s="63">
        <f t="shared" si="7"/>
        <v>0</v>
      </c>
      <c r="X32" s="15">
        <f t="shared" si="97"/>
        <v>0</v>
      </c>
      <c r="Y32" s="80"/>
      <c r="Z32" s="63"/>
      <c r="AA32" s="113">
        <f t="shared" si="8"/>
        <v>0</v>
      </c>
      <c r="AB32" s="15" t="e">
        <f t="shared" si="98"/>
        <v>#DIV/0!</v>
      </c>
      <c r="AC32" s="63">
        <f t="shared" si="9"/>
        <v>0</v>
      </c>
      <c r="AD32" s="15">
        <f t="shared" si="99"/>
        <v>0</v>
      </c>
      <c r="AE32" s="80">
        <v>1</v>
      </c>
      <c r="AF32" s="63">
        <v>1.55</v>
      </c>
      <c r="AG32" s="113" t="e">
        <f t="shared" si="10"/>
        <v>#DIV/0!</v>
      </c>
      <c r="AH32" s="15" t="e">
        <f t="shared" si="100"/>
        <v>#DIV/0!</v>
      </c>
      <c r="AI32" s="63">
        <f t="shared" si="11"/>
        <v>0.37333042437764824</v>
      </c>
      <c r="AJ32" s="15">
        <f t="shared" si="101"/>
        <v>0.37333042437764824</v>
      </c>
      <c r="AK32" s="80">
        <v>4</v>
      </c>
      <c r="AL32" s="63">
        <v>1.51</v>
      </c>
      <c r="AM32" s="113" t="e">
        <f t="shared" si="12"/>
        <v>#DIV/0!</v>
      </c>
      <c r="AN32" s="15" t="e">
        <f t="shared" si="102"/>
        <v>#DIV/0!</v>
      </c>
      <c r="AO32" s="63">
        <f t="shared" si="13"/>
        <v>0.35118018836823406</v>
      </c>
      <c r="AP32" s="15">
        <f t="shared" si="103"/>
        <v>1.4047207534729362</v>
      </c>
      <c r="AQ32" s="80"/>
      <c r="AR32" s="63"/>
      <c r="AS32" s="113">
        <f t="shared" si="14"/>
        <v>0</v>
      </c>
      <c r="AT32" s="15" t="e">
        <f t="shared" si="104"/>
        <v>#DIV/0!</v>
      </c>
      <c r="AU32" s="63">
        <f t="shared" si="15"/>
        <v>0</v>
      </c>
      <c r="AV32" s="15">
        <f t="shared" si="105"/>
        <v>0</v>
      </c>
      <c r="AW32" s="80">
        <v>1</v>
      </c>
      <c r="AX32" s="63">
        <v>1.6</v>
      </c>
      <c r="AY32" s="113" t="e">
        <f t="shared" si="16"/>
        <v>#DIV/0!</v>
      </c>
      <c r="AZ32" s="15" t="e">
        <f t="shared" si="106"/>
        <v>#DIV/0!</v>
      </c>
      <c r="BA32" s="63">
        <f t="shared" si="17"/>
        <v>0.40161656267725471</v>
      </c>
      <c r="BB32" s="15">
        <f t="shared" si="107"/>
        <v>0.40161656267725471</v>
      </c>
      <c r="BC32" s="80">
        <v>1</v>
      </c>
      <c r="BD32" s="63">
        <v>1.45</v>
      </c>
      <c r="BE32" s="113" t="e">
        <f t="shared" si="18"/>
        <v>#DIV/0!</v>
      </c>
      <c r="BF32" s="15" t="e">
        <f t="shared" si="108"/>
        <v>#DIV/0!</v>
      </c>
      <c r="BG32" s="63">
        <f t="shared" si="19"/>
        <v>0.31878995073708805</v>
      </c>
      <c r="BH32" s="15">
        <f t="shared" si="109"/>
        <v>0.31878995073708805</v>
      </c>
      <c r="BI32" s="80"/>
      <c r="BJ32" s="63"/>
      <c r="BK32" s="113">
        <f t="shared" si="20"/>
        <v>0</v>
      </c>
      <c r="BL32" s="15" t="e">
        <f t="shared" si="110"/>
        <v>#DIV/0!</v>
      </c>
      <c r="BM32" s="63">
        <f t="shared" si="21"/>
        <v>0</v>
      </c>
      <c r="BN32" s="15">
        <f t="shared" si="111"/>
        <v>0</v>
      </c>
      <c r="BO32" s="80">
        <v>1</v>
      </c>
      <c r="BP32" s="63">
        <v>1.51</v>
      </c>
      <c r="BQ32" s="113" t="e">
        <f t="shared" si="22"/>
        <v>#DIV/0!</v>
      </c>
      <c r="BR32" s="15" t="e">
        <f t="shared" si="112"/>
        <v>#DIV/0!</v>
      </c>
      <c r="BS32" s="63">
        <f t="shared" si="23"/>
        <v>0.35118018836823406</v>
      </c>
      <c r="BT32" s="63">
        <f t="shared" si="113"/>
        <v>0.35118018836823406</v>
      </c>
      <c r="BU32" s="26">
        <v>2</v>
      </c>
      <c r="BV32" s="195">
        <v>1.5049999999999999</v>
      </c>
      <c r="BW32" s="63" t="e">
        <f t="shared" si="24"/>
        <v>#DIV/0!</v>
      </c>
      <c r="BX32" s="15" t="e">
        <f t="shared" si="114"/>
        <v>#DIV/0!</v>
      </c>
      <c r="BY32" s="63">
        <f t="shared" si="25"/>
        <v>0.34844219755723599</v>
      </c>
      <c r="BZ32" s="15">
        <f t="shared" si="115"/>
        <v>0.69688439511447198</v>
      </c>
      <c r="CA32" s="80">
        <v>1</v>
      </c>
      <c r="CB32" s="63">
        <v>1.55</v>
      </c>
      <c r="CC32" s="113" t="e">
        <f t="shared" si="26"/>
        <v>#DIV/0!</v>
      </c>
      <c r="CD32" s="15" t="e">
        <f t="shared" si="116"/>
        <v>#DIV/0!</v>
      </c>
      <c r="CE32" s="63">
        <f t="shared" si="27"/>
        <v>0.37333042437764824</v>
      </c>
      <c r="CF32" s="15">
        <f t="shared" si="117"/>
        <v>0.37333042437764824</v>
      </c>
      <c r="CG32" s="80"/>
      <c r="CH32" s="63"/>
      <c r="CI32" s="113">
        <f t="shared" si="28"/>
        <v>0</v>
      </c>
      <c r="CJ32" s="15" t="e">
        <f t="shared" si="118"/>
        <v>#DIV/0!</v>
      </c>
      <c r="CK32" s="63">
        <f t="shared" si="29"/>
        <v>0</v>
      </c>
      <c r="CL32" s="15">
        <f t="shared" si="119"/>
        <v>0</v>
      </c>
      <c r="CM32" s="80">
        <v>1</v>
      </c>
      <c r="CN32" s="15">
        <v>1.55</v>
      </c>
      <c r="CO32" s="113" t="e">
        <f t="shared" si="30"/>
        <v>#DIV/0!</v>
      </c>
      <c r="CP32" s="15" t="e">
        <f t="shared" si="120"/>
        <v>#DIV/0!</v>
      </c>
      <c r="CQ32" s="63">
        <f t="shared" si="31"/>
        <v>0.37333042437764824</v>
      </c>
      <c r="CR32" s="15">
        <f t="shared" si="121"/>
        <v>0.37333042437764824</v>
      </c>
      <c r="CS32" s="80"/>
      <c r="CT32" s="15"/>
      <c r="CU32" s="113">
        <f t="shared" si="32"/>
        <v>0</v>
      </c>
      <c r="CV32" s="15" t="e">
        <f t="shared" si="122"/>
        <v>#DIV/0!</v>
      </c>
      <c r="CW32" s="63">
        <f t="shared" si="33"/>
        <v>0</v>
      </c>
      <c r="CX32" s="15">
        <f t="shared" si="123"/>
        <v>0</v>
      </c>
      <c r="CY32" s="80">
        <v>1</v>
      </c>
      <c r="CZ32" s="63">
        <v>1.6</v>
      </c>
      <c r="DA32" s="113" t="e">
        <f t="shared" si="34"/>
        <v>#DIV/0!</v>
      </c>
      <c r="DB32" s="15" t="e">
        <f t="shared" si="124"/>
        <v>#DIV/0!</v>
      </c>
      <c r="DC32" s="63">
        <f t="shared" si="35"/>
        <v>0.40161656267725471</v>
      </c>
      <c r="DD32" s="15">
        <f t="shared" si="125"/>
        <v>0.40161656267725471</v>
      </c>
      <c r="DE32" s="80">
        <v>4</v>
      </c>
      <c r="DF32" s="63">
        <v>1.51</v>
      </c>
      <c r="DG32" s="113" t="e">
        <f t="shared" si="36"/>
        <v>#DIV/0!</v>
      </c>
      <c r="DH32" s="15" t="e">
        <f t="shared" si="126"/>
        <v>#DIV/0!</v>
      </c>
      <c r="DI32" s="63">
        <f t="shared" si="37"/>
        <v>0.35118018836823406</v>
      </c>
      <c r="DJ32" s="15">
        <f t="shared" si="127"/>
        <v>1.4047207534729362</v>
      </c>
      <c r="DK32" s="80">
        <v>1</v>
      </c>
      <c r="DL32" s="63">
        <v>1.6</v>
      </c>
      <c r="DM32" s="113" t="e">
        <f t="shared" si="38"/>
        <v>#DIV/0!</v>
      </c>
      <c r="DN32" s="15" t="e">
        <f t="shared" si="128"/>
        <v>#DIV/0!</v>
      </c>
      <c r="DO32" s="63">
        <f t="shared" si="39"/>
        <v>0.40161656267725471</v>
      </c>
      <c r="DP32" s="15">
        <f t="shared" si="129"/>
        <v>0.40161656267725471</v>
      </c>
      <c r="DQ32" s="80"/>
      <c r="DR32" s="63"/>
      <c r="DS32" s="113">
        <f t="shared" si="40"/>
        <v>0</v>
      </c>
      <c r="DT32" s="15" t="e">
        <f t="shared" si="130"/>
        <v>#DIV/0!</v>
      </c>
      <c r="DU32" s="63">
        <f t="shared" si="41"/>
        <v>0</v>
      </c>
      <c r="DV32" s="15">
        <f t="shared" si="131"/>
        <v>0</v>
      </c>
      <c r="DW32" s="80">
        <v>1</v>
      </c>
      <c r="DX32" s="63">
        <v>1.6</v>
      </c>
      <c r="DY32" s="113" t="e">
        <f t="shared" si="42"/>
        <v>#DIV/0!</v>
      </c>
      <c r="DZ32" s="15" t="e">
        <f t="shared" si="132"/>
        <v>#DIV/0!</v>
      </c>
      <c r="EA32" s="63">
        <f t="shared" si="43"/>
        <v>0.40161656267725471</v>
      </c>
      <c r="EB32" s="15">
        <f t="shared" si="133"/>
        <v>0.40161656267725471</v>
      </c>
      <c r="EC32" s="80">
        <v>1</v>
      </c>
      <c r="ED32" s="63">
        <v>1.6</v>
      </c>
      <c r="EE32" s="113" t="e">
        <f t="shared" si="44"/>
        <v>#DIV/0!</v>
      </c>
      <c r="EF32" s="15" t="e">
        <f t="shared" si="134"/>
        <v>#DIV/0!</v>
      </c>
      <c r="EG32" s="63">
        <f t="shared" si="45"/>
        <v>0.40161656267725471</v>
      </c>
      <c r="EH32" s="15">
        <f t="shared" si="135"/>
        <v>0.40161656267725471</v>
      </c>
      <c r="EI32" s="80"/>
      <c r="EJ32" s="63"/>
      <c r="EK32" s="113">
        <f t="shared" si="46"/>
        <v>0</v>
      </c>
      <c r="EL32" s="15" t="e">
        <f t="shared" si="136"/>
        <v>#DIV/0!</v>
      </c>
      <c r="EM32" s="63">
        <f t="shared" si="47"/>
        <v>0</v>
      </c>
      <c r="EN32" s="15">
        <f t="shared" si="137"/>
        <v>0</v>
      </c>
      <c r="EO32" s="80"/>
      <c r="EP32" s="63"/>
      <c r="EQ32" s="113">
        <f t="shared" si="48"/>
        <v>0</v>
      </c>
      <c r="ER32" s="15" t="e">
        <f t="shared" si="138"/>
        <v>#DIV/0!</v>
      </c>
      <c r="ES32" s="63">
        <f t="shared" si="49"/>
        <v>0</v>
      </c>
      <c r="ET32" s="15">
        <f t="shared" si="139"/>
        <v>0</v>
      </c>
      <c r="EU32" s="80">
        <v>1</v>
      </c>
      <c r="EV32" s="63">
        <v>1.52</v>
      </c>
      <c r="EW32" s="113" t="e">
        <f t="shared" si="50"/>
        <v>#DIV/0!</v>
      </c>
      <c r="EX32" s="15" t="e">
        <f t="shared" si="140"/>
        <v>#DIV/0!</v>
      </c>
      <c r="EY32" s="63">
        <f t="shared" si="51"/>
        <v>0.35667688374322692</v>
      </c>
      <c r="EZ32" s="15">
        <f t="shared" si="141"/>
        <v>0.35667688374322692</v>
      </c>
      <c r="FA32" s="80"/>
      <c r="FB32" s="63"/>
      <c r="FC32" s="113">
        <f t="shared" si="52"/>
        <v>0</v>
      </c>
      <c r="FD32" s="15" t="e">
        <f t="shared" si="142"/>
        <v>#DIV/0!</v>
      </c>
      <c r="FE32" s="63">
        <f t="shared" si="53"/>
        <v>0</v>
      </c>
      <c r="FF32" s="15">
        <f t="shared" si="143"/>
        <v>0</v>
      </c>
      <c r="FG32" s="80"/>
      <c r="FH32" s="63"/>
      <c r="FI32" s="113">
        <f t="shared" si="54"/>
        <v>0</v>
      </c>
      <c r="FJ32" s="15" t="e">
        <f t="shared" si="144"/>
        <v>#DIV/0!</v>
      </c>
      <c r="FK32" s="63">
        <f t="shared" si="55"/>
        <v>0</v>
      </c>
      <c r="FL32" s="15">
        <f t="shared" si="145"/>
        <v>0</v>
      </c>
      <c r="FM32" s="80"/>
      <c r="FN32" s="63"/>
      <c r="FO32" s="113">
        <f t="shared" si="56"/>
        <v>0</v>
      </c>
      <c r="FP32" s="15" t="e">
        <f t="shared" si="146"/>
        <v>#DIV/0!</v>
      </c>
      <c r="FQ32" s="63">
        <f t="shared" si="57"/>
        <v>0</v>
      </c>
      <c r="FR32" s="15">
        <f t="shared" si="147"/>
        <v>0</v>
      </c>
      <c r="FS32" s="80">
        <v>1</v>
      </c>
      <c r="FT32" s="63">
        <v>1.58</v>
      </c>
      <c r="FU32" s="113" t="e">
        <f t="shared" si="58"/>
        <v>#DIV/0!</v>
      </c>
      <c r="FV32" s="15" t="e">
        <f t="shared" si="148"/>
        <v>#DIV/0!</v>
      </c>
      <c r="FW32" s="63">
        <f t="shared" si="59"/>
        <v>0.39022400222540027</v>
      </c>
      <c r="FX32" s="15">
        <f t="shared" si="149"/>
        <v>0.39022400222540027</v>
      </c>
      <c r="FY32" s="80">
        <v>1</v>
      </c>
      <c r="FZ32" s="63">
        <v>1.46</v>
      </c>
      <c r="GA32" s="113" t="e">
        <f t="shared" si="60"/>
        <v>#DIV/0!</v>
      </c>
      <c r="GB32" s="15" t="e">
        <f t="shared" si="150"/>
        <v>#DIV/0!</v>
      </c>
      <c r="GC32" s="63">
        <f t="shared" si="61"/>
        <v>0.3241167831365861</v>
      </c>
      <c r="GD32" s="15">
        <f t="shared" si="151"/>
        <v>0.3241167831365861</v>
      </c>
      <c r="GE32" s="80">
        <v>2</v>
      </c>
      <c r="GF32" s="63">
        <v>1.5750000000000002</v>
      </c>
      <c r="GG32" s="113" t="e">
        <f t="shared" si="62"/>
        <v>#DIV/0!</v>
      </c>
      <c r="GH32" s="15" t="e">
        <f t="shared" si="152"/>
        <v>#DIV/0!</v>
      </c>
      <c r="GI32" s="63">
        <f t="shared" si="63"/>
        <v>0.38739201189375988</v>
      </c>
      <c r="GJ32" s="15">
        <f t="shared" si="153"/>
        <v>0.77478402378751976</v>
      </c>
      <c r="GK32" s="80"/>
      <c r="GL32" s="63"/>
      <c r="GM32" s="113">
        <f t="shared" si="64"/>
        <v>0</v>
      </c>
      <c r="GN32" s="15" t="e">
        <f t="shared" si="154"/>
        <v>#DIV/0!</v>
      </c>
      <c r="GO32" s="63">
        <f t="shared" si="65"/>
        <v>0</v>
      </c>
      <c r="GP32" s="15">
        <f t="shared" si="155"/>
        <v>0</v>
      </c>
      <c r="GQ32" s="80"/>
      <c r="GR32" s="63"/>
      <c r="GS32" s="113">
        <f t="shared" si="66"/>
        <v>0</v>
      </c>
      <c r="GT32" s="15" t="e">
        <f t="shared" si="156"/>
        <v>#DIV/0!</v>
      </c>
      <c r="GU32" s="63">
        <f t="shared" si="67"/>
        <v>0</v>
      </c>
      <c r="GV32" s="15">
        <f t="shared" si="157"/>
        <v>0</v>
      </c>
      <c r="GW32" s="80">
        <v>1</v>
      </c>
      <c r="GX32" s="63">
        <v>1.43</v>
      </c>
      <c r="GY32" s="113" t="e">
        <f t="shared" si="68"/>
        <v>#DIV/0!</v>
      </c>
      <c r="GZ32" s="15" t="e">
        <f t="shared" si="158"/>
        <v>#DIV/0!</v>
      </c>
      <c r="HA32" s="63">
        <f t="shared" si="69"/>
        <v>0.30822429016604325</v>
      </c>
      <c r="HB32" s="15">
        <f t="shared" si="159"/>
        <v>0.30822429016604325</v>
      </c>
      <c r="HC32" s="80">
        <v>1</v>
      </c>
      <c r="HD32" s="63">
        <v>1.57</v>
      </c>
      <c r="HE32" s="113" t="e">
        <f t="shared" si="70"/>
        <v>#DIV/0!</v>
      </c>
      <c r="HF32" s="15" t="e">
        <f t="shared" si="160"/>
        <v>#DIV/0!</v>
      </c>
      <c r="HG32" s="63">
        <f t="shared" si="71"/>
        <v>0.38456653974034044</v>
      </c>
      <c r="HH32" s="15">
        <f t="shared" si="161"/>
        <v>0.38456653974034044</v>
      </c>
      <c r="HI32" s="80"/>
      <c r="HJ32" s="63"/>
      <c r="HK32" s="113">
        <f t="shared" si="72"/>
        <v>0</v>
      </c>
      <c r="HL32" s="15" t="e">
        <f t="shared" si="162"/>
        <v>#DIV/0!</v>
      </c>
      <c r="HM32" s="63">
        <f t="shared" si="73"/>
        <v>0</v>
      </c>
      <c r="HN32" s="15">
        <f t="shared" si="163"/>
        <v>0</v>
      </c>
      <c r="HO32" s="80"/>
      <c r="HP32" s="63"/>
      <c r="HQ32" s="113">
        <f t="shared" si="74"/>
        <v>0</v>
      </c>
      <c r="HR32" s="15" t="e">
        <f t="shared" si="164"/>
        <v>#DIV/0!</v>
      </c>
      <c r="HS32" s="63">
        <f t="shared" si="75"/>
        <v>0</v>
      </c>
      <c r="HT32" s="15">
        <f t="shared" si="165"/>
        <v>0</v>
      </c>
      <c r="HU32" s="80"/>
      <c r="HV32" s="63"/>
      <c r="HW32" s="113">
        <f t="shared" si="76"/>
        <v>0</v>
      </c>
      <c r="HX32" s="15" t="e">
        <f t="shared" si="166"/>
        <v>#DIV/0!</v>
      </c>
      <c r="HY32" s="63">
        <f t="shared" si="77"/>
        <v>0</v>
      </c>
      <c r="HZ32" s="15">
        <f t="shared" si="167"/>
        <v>0</v>
      </c>
      <c r="IA32" s="80">
        <v>2</v>
      </c>
      <c r="IB32" s="63">
        <v>1.4950000000000001</v>
      </c>
      <c r="IC32" s="113" t="e">
        <f t="shared" si="78"/>
        <v>#DIV/0!</v>
      </c>
      <c r="ID32" s="15" t="e">
        <f t="shared" si="168"/>
        <v>#DIV/0!</v>
      </c>
      <c r="IE32" s="63">
        <f t="shared" si="79"/>
        <v>0.34298708897100605</v>
      </c>
      <c r="IF32" s="15">
        <f t="shared" si="169"/>
        <v>0.6859741779420121</v>
      </c>
      <c r="IG32" s="80"/>
      <c r="IH32" s="63"/>
      <c r="II32" s="113">
        <f t="shared" si="80"/>
        <v>0</v>
      </c>
      <c r="IJ32" s="15" t="e">
        <f t="shared" si="170"/>
        <v>#DIV/0!</v>
      </c>
      <c r="IK32" s="63">
        <f t="shared" si="81"/>
        <v>0</v>
      </c>
      <c r="IL32" s="15">
        <f t="shared" si="171"/>
        <v>0</v>
      </c>
      <c r="IM32" s="80">
        <v>2</v>
      </c>
      <c r="IN32" s="63">
        <v>1.4649999999999999</v>
      </c>
      <c r="IO32" s="113" t="e">
        <f t="shared" si="82"/>
        <v>#DIV/0!</v>
      </c>
      <c r="IP32" s="15" t="e">
        <f t="shared" si="172"/>
        <v>#DIV/0!</v>
      </c>
      <c r="IQ32" s="63">
        <f t="shared" si="83"/>
        <v>0.3267910803346098</v>
      </c>
      <c r="IR32" s="15">
        <f t="shared" si="173"/>
        <v>0.65358216066921959</v>
      </c>
      <c r="IS32" s="80">
        <v>1</v>
      </c>
      <c r="IT32" s="63">
        <v>1.57</v>
      </c>
      <c r="IU32" s="113" t="e">
        <f t="shared" si="84"/>
        <v>#DIV/0!</v>
      </c>
      <c r="IV32" s="15" t="e">
        <f t="shared" si="174"/>
        <v>#DIV/0!</v>
      </c>
      <c r="IW32" s="63">
        <f t="shared" si="85"/>
        <v>0.38456653974034044</v>
      </c>
      <c r="IX32" s="15">
        <f t="shared" si="175"/>
        <v>0.38456653974034044</v>
      </c>
      <c r="IY32" s="80">
        <v>1</v>
      </c>
      <c r="IZ32" s="63">
        <v>1.57</v>
      </c>
      <c r="JA32" s="113" t="e">
        <f t="shared" si="86"/>
        <v>#DIV/0!</v>
      </c>
      <c r="JB32" s="15" t="e">
        <f t="shared" si="176"/>
        <v>#DIV/0!</v>
      </c>
      <c r="JC32" s="63">
        <f t="shared" si="87"/>
        <v>0.38456653974034044</v>
      </c>
      <c r="JD32" s="15">
        <f t="shared" si="177"/>
        <v>0.38456653974034044</v>
      </c>
      <c r="JE32" s="80">
        <v>1</v>
      </c>
      <c r="JF32" s="63">
        <v>1.57</v>
      </c>
      <c r="JG32" s="113" t="e">
        <f t="shared" si="88"/>
        <v>#DIV/0!</v>
      </c>
      <c r="JH32" s="15" t="e">
        <f t="shared" si="178"/>
        <v>#DIV/0!</v>
      </c>
      <c r="JI32" s="63">
        <f t="shared" si="89"/>
        <v>0.38456653974034044</v>
      </c>
      <c r="JJ32" s="15">
        <f t="shared" si="179"/>
        <v>0.38456653974034044</v>
      </c>
      <c r="JK32" s="80">
        <v>2</v>
      </c>
      <c r="JL32" s="63">
        <v>1.4950000000000001</v>
      </c>
      <c r="JM32" s="113" t="e">
        <f t="shared" si="90"/>
        <v>#DIV/0!</v>
      </c>
      <c r="JN32" s="15" t="e">
        <f t="shared" si="180"/>
        <v>#DIV/0!</v>
      </c>
      <c r="JO32" s="63">
        <f t="shared" si="91"/>
        <v>0.34298708897100605</v>
      </c>
      <c r="JP32" s="15">
        <f t="shared" si="181"/>
        <v>0.6859741779420121</v>
      </c>
      <c r="JQ32" s="62"/>
      <c r="JR32" s="62"/>
      <c r="JS32" s="62"/>
      <c r="JT32" s="62"/>
      <c r="JU32" s="62"/>
      <c r="JV32" s="62"/>
      <c r="JW32" s="62"/>
      <c r="JX32" s="62"/>
      <c r="JY32" s="62"/>
      <c r="JZ32" s="62"/>
      <c r="KA32" s="62"/>
      <c r="KB32" s="62"/>
      <c r="KC32" s="62"/>
      <c r="KD32" s="62"/>
      <c r="KE32" s="62"/>
      <c r="KF32" s="62"/>
      <c r="KG32" s="62"/>
      <c r="KH32" s="62"/>
      <c r="KI32" s="62"/>
      <c r="KJ32" s="62"/>
      <c r="KK32" s="62"/>
      <c r="KL32" s="62"/>
      <c r="KM32" s="62"/>
    </row>
    <row r="33" spans="1:299" s="13" customFormat="1" x14ac:dyDescent="0.25">
      <c r="B33" s="113" t="s">
        <v>5</v>
      </c>
      <c r="C33" s="63" t="e">
        <f>(1.21-0.2*$O$2)^2/(1.21+0.8*$O$2)</f>
        <v>#DIV/0!</v>
      </c>
      <c r="D33" s="63">
        <f>(1.21-0.2*$O$3)^2/(1.21+0.8*$O$3)</f>
        <v>0.20039913678472362</v>
      </c>
      <c r="E33" s="63" t="e">
        <f t="shared" si="1"/>
        <v>#DIV/0!</v>
      </c>
      <c r="F33" s="15">
        <f t="shared" si="2"/>
        <v>0</v>
      </c>
      <c r="G33" s="80">
        <v>1</v>
      </c>
      <c r="H33" s="63">
        <v>1.36</v>
      </c>
      <c r="I33" s="113" t="e">
        <f t="shared" si="3"/>
        <v>#DIV/0!</v>
      </c>
      <c r="J33" s="15" t="e">
        <f t="shared" si="92"/>
        <v>#DIV/0!</v>
      </c>
      <c r="K33" s="63">
        <f t="shared" si="0"/>
        <v>0.27219817645890926</v>
      </c>
      <c r="L33" s="15">
        <f t="shared" si="93"/>
        <v>0.27219817645890926</v>
      </c>
      <c r="M33" s="80">
        <v>3</v>
      </c>
      <c r="N33" s="63">
        <v>1.2566666666666666</v>
      </c>
      <c r="O33" s="113" t="e">
        <f t="shared" si="4"/>
        <v>#DIV/0!</v>
      </c>
      <c r="P33" s="15" t="e">
        <f t="shared" si="94"/>
        <v>#DIV/0!</v>
      </c>
      <c r="Q33" s="63">
        <f t="shared" si="5"/>
        <v>0.22190216083287201</v>
      </c>
      <c r="R33" s="15">
        <f t="shared" si="95"/>
        <v>0.66570648249861608</v>
      </c>
      <c r="S33" s="80"/>
      <c r="T33" s="63"/>
      <c r="U33" s="113">
        <f t="shared" si="6"/>
        <v>0</v>
      </c>
      <c r="V33" s="15" t="e">
        <f t="shared" si="96"/>
        <v>#DIV/0!</v>
      </c>
      <c r="W33" s="63">
        <f t="shared" si="7"/>
        <v>0</v>
      </c>
      <c r="X33" s="15">
        <f t="shared" si="97"/>
        <v>0</v>
      </c>
      <c r="Y33" s="80">
        <v>2</v>
      </c>
      <c r="Z33" s="63">
        <v>1.28</v>
      </c>
      <c r="AA33" s="113" t="e">
        <f t="shared" si="8"/>
        <v>#DIV/0!</v>
      </c>
      <c r="AB33" s="15" t="e">
        <f t="shared" si="98"/>
        <v>#DIV/0!</v>
      </c>
      <c r="AC33" s="63">
        <f t="shared" si="9"/>
        <v>0.23294375822935606</v>
      </c>
      <c r="AD33" s="15">
        <f t="shared" si="99"/>
        <v>0.46588751645871213</v>
      </c>
      <c r="AE33" s="80">
        <v>2</v>
      </c>
      <c r="AF33" s="63">
        <v>1.2749999999999999</v>
      </c>
      <c r="AG33" s="113" t="e">
        <f t="shared" si="10"/>
        <v>#DIV/0!</v>
      </c>
      <c r="AH33" s="15" t="e">
        <f t="shared" si="100"/>
        <v>#DIV/0!</v>
      </c>
      <c r="AI33" s="63">
        <f t="shared" si="11"/>
        <v>0.23056177046381199</v>
      </c>
      <c r="AJ33" s="15">
        <f t="shared" si="101"/>
        <v>0.46112354092762398</v>
      </c>
      <c r="AK33" s="80">
        <v>1</v>
      </c>
      <c r="AL33" s="63">
        <v>1.23</v>
      </c>
      <c r="AM33" s="113" t="e">
        <f t="shared" si="12"/>
        <v>#DIV/0!</v>
      </c>
      <c r="AN33" s="15" t="e">
        <f t="shared" si="102"/>
        <v>#DIV/0!</v>
      </c>
      <c r="AO33" s="63">
        <f t="shared" si="13"/>
        <v>0.20951841071951513</v>
      </c>
      <c r="AP33" s="15">
        <f t="shared" si="103"/>
        <v>0.20951841071951513</v>
      </c>
      <c r="AQ33" s="80">
        <v>3</v>
      </c>
      <c r="AR33" s="63">
        <v>1.2566666666666666</v>
      </c>
      <c r="AS33" s="113" t="e">
        <f t="shared" si="14"/>
        <v>#DIV/0!</v>
      </c>
      <c r="AT33" s="15" t="e">
        <f t="shared" si="104"/>
        <v>#DIV/0!</v>
      </c>
      <c r="AU33" s="63">
        <f t="shared" si="15"/>
        <v>0.22190216083287201</v>
      </c>
      <c r="AV33" s="15">
        <f t="shared" si="105"/>
        <v>0.66570648249861608</v>
      </c>
      <c r="AW33" s="80">
        <v>3</v>
      </c>
      <c r="AX33" s="63">
        <v>1.2633333333333334</v>
      </c>
      <c r="AY33" s="113" t="e">
        <f t="shared" si="16"/>
        <v>#DIV/0!</v>
      </c>
      <c r="AZ33" s="15" t="e">
        <f t="shared" si="106"/>
        <v>#DIV/0!</v>
      </c>
      <c r="BA33" s="63">
        <f t="shared" si="17"/>
        <v>0.22503751781102724</v>
      </c>
      <c r="BB33" s="15">
        <f t="shared" si="107"/>
        <v>0.67511255343308174</v>
      </c>
      <c r="BC33" s="80">
        <v>2</v>
      </c>
      <c r="BD33" s="63">
        <v>1.2749999999999999</v>
      </c>
      <c r="BE33" s="113" t="e">
        <f t="shared" si="18"/>
        <v>#DIV/0!</v>
      </c>
      <c r="BF33" s="15" t="e">
        <f t="shared" si="108"/>
        <v>#DIV/0!</v>
      </c>
      <c r="BG33" s="63">
        <f t="shared" si="19"/>
        <v>0.23056177046381199</v>
      </c>
      <c r="BH33" s="15">
        <f t="shared" si="109"/>
        <v>0.46112354092762398</v>
      </c>
      <c r="BI33" s="80">
        <v>1</v>
      </c>
      <c r="BJ33" s="63">
        <v>1.31</v>
      </c>
      <c r="BK33" s="113" t="e">
        <f t="shared" si="20"/>
        <v>#DIV/0!</v>
      </c>
      <c r="BL33" s="15" t="e">
        <f t="shared" si="110"/>
        <v>#DIV/0!</v>
      </c>
      <c r="BM33" s="63">
        <f t="shared" si="21"/>
        <v>0.24741499502338907</v>
      </c>
      <c r="BN33" s="15">
        <f t="shared" si="111"/>
        <v>0.24741499502338907</v>
      </c>
      <c r="BO33" s="80">
        <v>4</v>
      </c>
      <c r="BP33" s="63">
        <v>1.3149999999999999</v>
      </c>
      <c r="BQ33" s="113" t="e">
        <f t="shared" si="22"/>
        <v>#DIV/0!</v>
      </c>
      <c r="BR33" s="15" t="e">
        <f t="shared" si="112"/>
        <v>#DIV/0!</v>
      </c>
      <c r="BS33" s="63">
        <f t="shared" si="23"/>
        <v>0.24985636361347124</v>
      </c>
      <c r="BT33" s="63">
        <f t="shared" si="113"/>
        <v>0.99942545445388498</v>
      </c>
      <c r="BU33" s="26">
        <v>2</v>
      </c>
      <c r="BV33" s="195">
        <v>1.3149999999999999</v>
      </c>
      <c r="BW33" s="63" t="e">
        <f t="shared" si="24"/>
        <v>#DIV/0!</v>
      </c>
      <c r="BX33" s="15" t="e">
        <f t="shared" si="114"/>
        <v>#DIV/0!</v>
      </c>
      <c r="BY33" s="63">
        <f t="shared" si="25"/>
        <v>0.24985636361347124</v>
      </c>
      <c r="BZ33" s="15">
        <f t="shared" si="115"/>
        <v>0.49971272722694249</v>
      </c>
      <c r="CA33" s="80">
        <v>1</v>
      </c>
      <c r="CB33" s="63">
        <v>1.24</v>
      </c>
      <c r="CC33" s="113" t="e">
        <f t="shared" si="26"/>
        <v>#DIV/0!</v>
      </c>
      <c r="CD33" s="15" t="e">
        <f t="shared" si="116"/>
        <v>#DIV/0!</v>
      </c>
      <c r="CE33" s="63">
        <f t="shared" si="27"/>
        <v>0.21413252217836404</v>
      </c>
      <c r="CF33" s="15">
        <f t="shared" si="117"/>
        <v>0.21413252217836404</v>
      </c>
      <c r="CG33" s="80">
        <v>4</v>
      </c>
      <c r="CH33" s="63">
        <v>1.26</v>
      </c>
      <c r="CI33" s="113" t="e">
        <f t="shared" si="28"/>
        <v>#DIV/0!</v>
      </c>
      <c r="CJ33" s="15" t="e">
        <f t="shared" si="118"/>
        <v>#DIV/0!</v>
      </c>
      <c r="CK33" s="63">
        <f t="shared" si="29"/>
        <v>0.22346788795398864</v>
      </c>
      <c r="CL33" s="15">
        <f t="shared" si="119"/>
        <v>0.89387155181595457</v>
      </c>
      <c r="CM33" s="80">
        <v>5</v>
      </c>
      <c r="CN33" s="15">
        <v>1.248</v>
      </c>
      <c r="CO33" s="113" t="e">
        <f t="shared" si="30"/>
        <v>#DIV/0!</v>
      </c>
      <c r="CP33" s="15" t="e">
        <f t="shared" si="120"/>
        <v>#DIV/0!</v>
      </c>
      <c r="CQ33" s="63">
        <f t="shared" si="31"/>
        <v>0.21784962834819305</v>
      </c>
      <c r="CR33" s="15">
        <f t="shared" si="121"/>
        <v>1.0892481417409652</v>
      </c>
      <c r="CS33" s="80">
        <v>3</v>
      </c>
      <c r="CT33" s="15">
        <v>1.2566666666666666</v>
      </c>
      <c r="CU33" s="113" t="e">
        <f t="shared" si="32"/>
        <v>#DIV/0!</v>
      </c>
      <c r="CV33" s="15" t="e">
        <f t="shared" si="122"/>
        <v>#DIV/0!</v>
      </c>
      <c r="CW33" s="63">
        <f t="shared" si="33"/>
        <v>0.22190216083287201</v>
      </c>
      <c r="CX33" s="15">
        <f t="shared" si="123"/>
        <v>0.66570648249861608</v>
      </c>
      <c r="CY33" s="80">
        <v>3</v>
      </c>
      <c r="CZ33" s="63">
        <v>1.2633333333333334</v>
      </c>
      <c r="DA33" s="113" t="e">
        <f t="shared" si="34"/>
        <v>#DIV/0!</v>
      </c>
      <c r="DB33" s="15" t="e">
        <f t="shared" si="124"/>
        <v>#DIV/0!</v>
      </c>
      <c r="DC33" s="63">
        <f t="shared" si="35"/>
        <v>0.22503751781102724</v>
      </c>
      <c r="DD33" s="15">
        <f t="shared" si="125"/>
        <v>0.67511255343308174</v>
      </c>
      <c r="DE33" s="80">
        <v>1</v>
      </c>
      <c r="DF33" s="63">
        <v>1.23</v>
      </c>
      <c r="DG33" s="113" t="e">
        <f t="shared" si="36"/>
        <v>#DIV/0!</v>
      </c>
      <c r="DH33" s="15" t="e">
        <f t="shared" si="126"/>
        <v>#DIV/0!</v>
      </c>
      <c r="DI33" s="63">
        <f t="shared" si="37"/>
        <v>0.20951841071951513</v>
      </c>
      <c r="DJ33" s="15">
        <f t="shared" si="127"/>
        <v>0.20951841071951513</v>
      </c>
      <c r="DK33" s="80">
        <v>3</v>
      </c>
      <c r="DL33" s="63">
        <v>1.3499999999999999</v>
      </c>
      <c r="DM33" s="113" t="e">
        <f t="shared" si="38"/>
        <v>#DIV/0!</v>
      </c>
      <c r="DN33" s="15" t="e">
        <f t="shared" si="128"/>
        <v>#DIV/0!</v>
      </c>
      <c r="DO33" s="63">
        <f t="shared" si="39"/>
        <v>0.26717659226062213</v>
      </c>
      <c r="DP33" s="15">
        <f t="shared" si="129"/>
        <v>0.80152977678186632</v>
      </c>
      <c r="DQ33" s="80">
        <v>1</v>
      </c>
      <c r="DR33" s="63">
        <v>1.37</v>
      </c>
      <c r="DS33" s="113" t="e">
        <f t="shared" si="40"/>
        <v>#DIV/0!</v>
      </c>
      <c r="DT33" s="15" t="e">
        <f t="shared" si="130"/>
        <v>#DIV/0!</v>
      </c>
      <c r="DU33" s="63">
        <f t="shared" si="41"/>
        <v>0.2772516113317488</v>
      </c>
      <c r="DV33" s="15">
        <f t="shared" si="131"/>
        <v>0.2772516113317488</v>
      </c>
      <c r="DW33" s="80">
        <v>3</v>
      </c>
      <c r="DX33" s="63">
        <v>1.2633333333333334</v>
      </c>
      <c r="DY33" s="113" t="e">
        <f t="shared" si="42"/>
        <v>#DIV/0!</v>
      </c>
      <c r="DZ33" s="15" t="e">
        <f t="shared" si="132"/>
        <v>#DIV/0!</v>
      </c>
      <c r="EA33" s="63">
        <f t="shared" si="43"/>
        <v>0.22503751781102724</v>
      </c>
      <c r="EB33" s="15">
        <f t="shared" si="133"/>
        <v>0.67511255343308174</v>
      </c>
      <c r="EC33" s="80">
        <v>3</v>
      </c>
      <c r="ED33" s="63">
        <v>1.2633333333333334</v>
      </c>
      <c r="EE33" s="113" t="e">
        <f t="shared" si="44"/>
        <v>#DIV/0!</v>
      </c>
      <c r="EF33" s="15" t="e">
        <f t="shared" si="134"/>
        <v>#DIV/0!</v>
      </c>
      <c r="EG33" s="63">
        <f t="shared" si="45"/>
        <v>0.22503751781102724</v>
      </c>
      <c r="EH33" s="15">
        <f t="shared" si="135"/>
        <v>0.67511255343308174</v>
      </c>
      <c r="EI33" s="80">
        <v>1</v>
      </c>
      <c r="EJ33" s="63">
        <v>1.37</v>
      </c>
      <c r="EK33" s="113" t="e">
        <f t="shared" si="46"/>
        <v>#DIV/0!</v>
      </c>
      <c r="EL33" s="15" t="e">
        <f t="shared" si="136"/>
        <v>#DIV/0!</v>
      </c>
      <c r="EM33" s="63">
        <f t="shared" si="47"/>
        <v>0.2772516113317488</v>
      </c>
      <c r="EN33" s="15">
        <f t="shared" si="137"/>
        <v>0.2772516113317488</v>
      </c>
      <c r="EO33" s="80">
        <v>1</v>
      </c>
      <c r="EP33" s="63">
        <v>1.37</v>
      </c>
      <c r="EQ33" s="113" t="e">
        <f t="shared" si="48"/>
        <v>#DIV/0!</v>
      </c>
      <c r="ER33" s="15" t="e">
        <f t="shared" si="138"/>
        <v>#DIV/0!</v>
      </c>
      <c r="ES33" s="63">
        <f t="shared" si="49"/>
        <v>0.2772516113317488</v>
      </c>
      <c r="ET33" s="15">
        <f t="shared" si="139"/>
        <v>0.2772516113317488</v>
      </c>
      <c r="EU33" s="80">
        <v>1</v>
      </c>
      <c r="EV33" s="63">
        <v>1.26</v>
      </c>
      <c r="EW33" s="113" t="e">
        <f t="shared" si="50"/>
        <v>#DIV/0!</v>
      </c>
      <c r="EX33" s="15" t="e">
        <f t="shared" si="140"/>
        <v>#DIV/0!</v>
      </c>
      <c r="EY33" s="63">
        <f t="shared" si="51"/>
        <v>0.22346788795398864</v>
      </c>
      <c r="EZ33" s="15">
        <f t="shared" si="141"/>
        <v>0.22346788795398864</v>
      </c>
      <c r="FA33" s="80">
        <v>1</v>
      </c>
      <c r="FB33" s="63">
        <v>1.21</v>
      </c>
      <c r="FC33" s="113" t="e">
        <f t="shared" si="52"/>
        <v>#DIV/0!</v>
      </c>
      <c r="FD33" s="15" t="e">
        <f t="shared" si="142"/>
        <v>#DIV/0!</v>
      </c>
      <c r="FE33" s="63">
        <f t="shared" si="53"/>
        <v>0.20039913678472362</v>
      </c>
      <c r="FF33" s="15">
        <f t="shared" si="143"/>
        <v>0.20039913678472362</v>
      </c>
      <c r="FG33" s="80">
        <v>4</v>
      </c>
      <c r="FH33" s="63">
        <v>1.2675000000000001</v>
      </c>
      <c r="FI33" s="113" t="e">
        <f t="shared" si="54"/>
        <v>#DIV/0!</v>
      </c>
      <c r="FJ33" s="15" t="e">
        <f t="shared" si="144"/>
        <v>#DIV/0!</v>
      </c>
      <c r="FK33" s="63">
        <f t="shared" si="55"/>
        <v>0.22700502369080802</v>
      </c>
      <c r="FL33" s="15">
        <f t="shared" si="145"/>
        <v>0.90802009476323209</v>
      </c>
      <c r="FM33" s="80">
        <v>4</v>
      </c>
      <c r="FN33" s="63">
        <v>1.2675000000000001</v>
      </c>
      <c r="FO33" s="113" t="e">
        <f t="shared" si="56"/>
        <v>#DIV/0!</v>
      </c>
      <c r="FP33" s="15" t="e">
        <f t="shared" si="146"/>
        <v>#DIV/0!</v>
      </c>
      <c r="FQ33" s="63">
        <f t="shared" si="57"/>
        <v>0.22700502369080802</v>
      </c>
      <c r="FR33" s="15">
        <f t="shared" si="147"/>
        <v>0.90802009476323209</v>
      </c>
      <c r="FS33" s="80"/>
      <c r="FT33" s="63"/>
      <c r="FU33" s="113">
        <f t="shared" si="58"/>
        <v>0</v>
      </c>
      <c r="FV33" s="15" t="e">
        <f t="shared" si="148"/>
        <v>#DIV/0!</v>
      </c>
      <c r="FW33" s="63">
        <f t="shared" si="59"/>
        <v>0</v>
      </c>
      <c r="FX33" s="15">
        <f t="shared" si="149"/>
        <v>0</v>
      </c>
      <c r="FY33" s="80">
        <v>3</v>
      </c>
      <c r="FZ33" s="63">
        <v>1.2666666666666666</v>
      </c>
      <c r="GA33" s="113" t="e">
        <f t="shared" si="60"/>
        <v>#DIV/0!</v>
      </c>
      <c r="GB33" s="15" t="e">
        <f t="shared" si="150"/>
        <v>#DIV/0!</v>
      </c>
      <c r="GC33" s="63">
        <f t="shared" si="61"/>
        <v>0.22661103749283854</v>
      </c>
      <c r="GD33" s="15">
        <f t="shared" si="151"/>
        <v>0.67983311247851563</v>
      </c>
      <c r="GE33" s="80"/>
      <c r="GF33" s="63"/>
      <c r="GG33" s="113">
        <f t="shared" si="62"/>
        <v>0</v>
      </c>
      <c r="GH33" s="15" t="e">
        <f t="shared" si="152"/>
        <v>#DIV/0!</v>
      </c>
      <c r="GI33" s="63">
        <f t="shared" si="63"/>
        <v>0</v>
      </c>
      <c r="GJ33" s="15">
        <f t="shared" si="153"/>
        <v>0</v>
      </c>
      <c r="GK33" s="80">
        <v>1</v>
      </c>
      <c r="GL33" s="63">
        <v>1.27</v>
      </c>
      <c r="GM33" s="113" t="e">
        <f t="shared" si="64"/>
        <v>#DIV/0!</v>
      </c>
      <c r="GN33" s="15" t="e">
        <f t="shared" si="154"/>
        <v>#DIV/0!</v>
      </c>
      <c r="GO33" s="63">
        <f t="shared" si="65"/>
        <v>0.22818843414516191</v>
      </c>
      <c r="GP33" s="15">
        <f t="shared" si="155"/>
        <v>0.22818843414516191</v>
      </c>
      <c r="GQ33" s="80">
        <v>1</v>
      </c>
      <c r="GR33" s="63">
        <v>1.3</v>
      </c>
      <c r="GS33" s="113" t="e">
        <f t="shared" si="66"/>
        <v>#DIV/0!</v>
      </c>
      <c r="GT33" s="15" t="e">
        <f t="shared" si="156"/>
        <v>#DIV/0!</v>
      </c>
      <c r="GU33" s="63">
        <f t="shared" si="67"/>
        <v>0.24255737449633069</v>
      </c>
      <c r="GV33" s="15">
        <f t="shared" si="157"/>
        <v>0.24255737449633069</v>
      </c>
      <c r="GW33" s="80">
        <v>4</v>
      </c>
      <c r="GX33" s="63">
        <v>1.33</v>
      </c>
      <c r="GY33" s="113" t="e">
        <f t="shared" si="68"/>
        <v>#DIV/0!</v>
      </c>
      <c r="GZ33" s="15" t="e">
        <f t="shared" si="158"/>
        <v>#DIV/0!</v>
      </c>
      <c r="HA33" s="63">
        <f t="shared" si="69"/>
        <v>0.25723021437121824</v>
      </c>
      <c r="HB33" s="15">
        <f t="shared" si="159"/>
        <v>1.0289208574848729</v>
      </c>
      <c r="HC33" s="80">
        <v>1</v>
      </c>
      <c r="HD33" s="63">
        <v>1.28</v>
      </c>
      <c r="HE33" s="113" t="e">
        <f t="shared" si="70"/>
        <v>#DIV/0!</v>
      </c>
      <c r="HF33" s="15" t="e">
        <f t="shared" si="160"/>
        <v>#DIV/0!</v>
      </c>
      <c r="HG33" s="63">
        <f t="shared" si="71"/>
        <v>0.23294375822935606</v>
      </c>
      <c r="HH33" s="15">
        <f t="shared" si="161"/>
        <v>0.23294375822935606</v>
      </c>
      <c r="HI33" s="80">
        <v>1</v>
      </c>
      <c r="HJ33" s="63">
        <v>1.3</v>
      </c>
      <c r="HK33" s="113" t="e">
        <f t="shared" si="72"/>
        <v>#DIV/0!</v>
      </c>
      <c r="HL33" s="15" t="e">
        <f t="shared" si="162"/>
        <v>#DIV/0!</v>
      </c>
      <c r="HM33" s="63">
        <f t="shared" si="73"/>
        <v>0.24255737449633069</v>
      </c>
      <c r="HN33" s="15">
        <f t="shared" si="163"/>
        <v>0.24255737449633069</v>
      </c>
      <c r="HO33" s="80"/>
      <c r="HP33" s="63"/>
      <c r="HQ33" s="113">
        <f t="shared" si="74"/>
        <v>0</v>
      </c>
      <c r="HR33" s="15" t="e">
        <f t="shared" si="164"/>
        <v>#DIV/0!</v>
      </c>
      <c r="HS33" s="63">
        <f t="shared" si="75"/>
        <v>0</v>
      </c>
      <c r="HT33" s="15">
        <f t="shared" si="165"/>
        <v>0</v>
      </c>
      <c r="HU33" s="80">
        <v>1</v>
      </c>
      <c r="HV33" s="63">
        <v>1.25</v>
      </c>
      <c r="HW33" s="113" t="e">
        <f t="shared" si="76"/>
        <v>#DIV/0!</v>
      </c>
      <c r="HX33" s="15" t="e">
        <f t="shared" si="166"/>
        <v>#DIV/0!</v>
      </c>
      <c r="HY33" s="63">
        <f t="shared" si="77"/>
        <v>0.21878246672933258</v>
      </c>
      <c r="HZ33" s="15">
        <f t="shared" si="167"/>
        <v>0.21878246672933258</v>
      </c>
      <c r="IA33" s="80">
        <v>1</v>
      </c>
      <c r="IB33" s="63">
        <v>1.38</v>
      </c>
      <c r="IC33" s="113" t="e">
        <f t="shared" si="78"/>
        <v>#DIV/0!</v>
      </c>
      <c r="ID33" s="15" t="e">
        <f t="shared" si="168"/>
        <v>#DIV/0!</v>
      </c>
      <c r="IE33" s="63">
        <f t="shared" si="79"/>
        <v>0.28233659219466661</v>
      </c>
      <c r="IF33" s="15">
        <f t="shared" si="169"/>
        <v>0.28233659219466661</v>
      </c>
      <c r="IG33" s="80"/>
      <c r="IH33" s="63"/>
      <c r="II33" s="113">
        <f t="shared" si="80"/>
        <v>0</v>
      </c>
      <c r="IJ33" s="15" t="e">
        <f t="shared" si="170"/>
        <v>#DIV/0!</v>
      </c>
      <c r="IK33" s="63">
        <f t="shared" si="81"/>
        <v>0</v>
      </c>
      <c r="IL33" s="15">
        <f t="shared" si="171"/>
        <v>0</v>
      </c>
      <c r="IM33" s="80">
        <v>2</v>
      </c>
      <c r="IN33" s="63">
        <v>1.27</v>
      </c>
      <c r="IO33" s="113" t="e">
        <f t="shared" si="82"/>
        <v>#DIV/0!</v>
      </c>
      <c r="IP33" s="15" t="e">
        <f t="shared" si="172"/>
        <v>#DIV/0!</v>
      </c>
      <c r="IQ33" s="63">
        <f t="shared" si="83"/>
        <v>0.22818843414516191</v>
      </c>
      <c r="IR33" s="15">
        <f t="shared" si="173"/>
        <v>0.45637686829032381</v>
      </c>
      <c r="IS33" s="80">
        <v>1</v>
      </c>
      <c r="IT33" s="63">
        <v>1.28</v>
      </c>
      <c r="IU33" s="113" t="e">
        <f t="shared" si="84"/>
        <v>#DIV/0!</v>
      </c>
      <c r="IV33" s="15" t="e">
        <f t="shared" si="174"/>
        <v>#DIV/0!</v>
      </c>
      <c r="IW33" s="63">
        <f t="shared" si="85"/>
        <v>0.23294375822935606</v>
      </c>
      <c r="IX33" s="15">
        <f t="shared" si="175"/>
        <v>0.23294375822935606</v>
      </c>
      <c r="IY33" s="80">
        <v>1</v>
      </c>
      <c r="IZ33" s="63">
        <v>1.28</v>
      </c>
      <c r="JA33" s="113" t="e">
        <f t="shared" si="86"/>
        <v>#DIV/0!</v>
      </c>
      <c r="JB33" s="15" t="e">
        <f t="shared" si="176"/>
        <v>#DIV/0!</v>
      </c>
      <c r="JC33" s="63">
        <f t="shared" si="87"/>
        <v>0.23294375822935606</v>
      </c>
      <c r="JD33" s="15">
        <f t="shared" si="177"/>
        <v>0.23294375822935606</v>
      </c>
      <c r="JE33" s="80">
        <v>1</v>
      </c>
      <c r="JF33" s="63">
        <v>1.28</v>
      </c>
      <c r="JG33" s="113" t="e">
        <f t="shared" si="88"/>
        <v>#DIV/0!</v>
      </c>
      <c r="JH33" s="15" t="e">
        <f t="shared" si="178"/>
        <v>#DIV/0!</v>
      </c>
      <c r="JI33" s="63">
        <f t="shared" si="89"/>
        <v>0.23294375822935606</v>
      </c>
      <c r="JJ33" s="15">
        <f t="shared" si="179"/>
        <v>0.23294375822935606</v>
      </c>
      <c r="JK33" s="80">
        <v>1</v>
      </c>
      <c r="JL33" s="63">
        <v>1.38</v>
      </c>
      <c r="JM33" s="113" t="e">
        <f t="shared" si="90"/>
        <v>#DIV/0!</v>
      </c>
      <c r="JN33" s="15" t="e">
        <f t="shared" si="180"/>
        <v>#DIV/0!</v>
      </c>
      <c r="JO33" s="63">
        <f t="shared" si="91"/>
        <v>0.28233659219466661</v>
      </c>
      <c r="JP33" s="15">
        <f t="shared" si="181"/>
        <v>0.28233659219466661</v>
      </c>
      <c r="JQ33" s="62"/>
      <c r="JR33" s="62"/>
      <c r="JS33" s="62"/>
      <c r="JT33" s="62"/>
      <c r="JU33" s="62"/>
      <c r="JV33" s="62"/>
      <c r="JW33" s="62"/>
      <c r="JX33" s="62"/>
      <c r="JY33" s="62"/>
      <c r="JZ33" s="62"/>
      <c r="KA33" s="62"/>
      <c r="KB33" s="62"/>
      <c r="KC33" s="62"/>
      <c r="KD33" s="62"/>
      <c r="KE33" s="62"/>
      <c r="KF33" s="62"/>
      <c r="KG33" s="62"/>
      <c r="KH33" s="62"/>
      <c r="KI33" s="62"/>
      <c r="KJ33" s="62"/>
      <c r="KK33" s="62"/>
      <c r="KL33" s="62"/>
      <c r="KM33" s="62"/>
    </row>
    <row r="34" spans="1:299" x14ac:dyDescent="0.25">
      <c r="B34" s="113" t="s">
        <v>104</v>
      </c>
      <c r="C34" s="63" t="e">
        <f>(1.01-0.2*$O$2)^2/(1.01+0.8*$O$2)</f>
        <v>#DIV/0!</v>
      </c>
      <c r="D34" s="63">
        <f>(1.01-0.2*$O$3)^2/(1.01+0.8*$O$3)</f>
        <v>0.11786032117441354</v>
      </c>
      <c r="E34" s="63" t="e">
        <f t="shared" si="1"/>
        <v>#DIV/0!</v>
      </c>
      <c r="F34" s="15">
        <f t="shared" si="2"/>
        <v>0</v>
      </c>
      <c r="G34" s="80">
        <v>4</v>
      </c>
      <c r="H34" s="63">
        <v>1.1575</v>
      </c>
      <c r="I34" s="113" t="e">
        <f t="shared" si="3"/>
        <v>#DIV/0!</v>
      </c>
      <c r="J34" s="15" t="e">
        <f t="shared" si="92"/>
        <v>#DIV/0!</v>
      </c>
      <c r="K34" s="63">
        <f t="shared" si="0"/>
        <v>0.17717175794228271</v>
      </c>
      <c r="L34" s="15">
        <f t="shared" si="93"/>
        <v>0.70868703176913084</v>
      </c>
      <c r="M34" s="80">
        <v>4</v>
      </c>
      <c r="N34" s="63">
        <v>1.1324999999999998</v>
      </c>
      <c r="O34" s="113" t="e">
        <f t="shared" si="4"/>
        <v>#DIV/0!</v>
      </c>
      <c r="P34" s="15" t="e">
        <f t="shared" si="94"/>
        <v>#DIV/0!</v>
      </c>
      <c r="Q34" s="63">
        <f t="shared" si="5"/>
        <v>0.16648508875849308</v>
      </c>
      <c r="R34" s="15">
        <f t="shared" si="95"/>
        <v>0.66594035503397231</v>
      </c>
      <c r="S34" s="80"/>
      <c r="T34" s="63"/>
      <c r="U34" s="113">
        <f>IF(S34=0,0,((T34-0.2*$O$2)^2/(T34+0.8*$O$2)))</f>
        <v>0</v>
      </c>
      <c r="V34" s="15" t="e">
        <f t="shared" si="96"/>
        <v>#DIV/0!</v>
      </c>
      <c r="W34" s="63">
        <f t="shared" si="7"/>
        <v>0</v>
      </c>
      <c r="X34" s="15">
        <f t="shared" si="97"/>
        <v>0</v>
      </c>
      <c r="Y34" s="80">
        <v>3</v>
      </c>
      <c r="Z34" s="63">
        <v>1.0966666666666667</v>
      </c>
      <c r="AA34" s="113" t="e">
        <f>IF(Y34=0,0,((Z34-0.2*$O$2)^2/(Z34+0.8*$O$2)))</f>
        <v>#DIV/0!</v>
      </c>
      <c r="AB34" s="15" t="e">
        <f t="shared" si="98"/>
        <v>#DIV/0!</v>
      </c>
      <c r="AC34" s="63">
        <f t="shared" si="9"/>
        <v>0.15160501507548629</v>
      </c>
      <c r="AD34" s="15">
        <f t="shared" si="99"/>
        <v>0.45481504522645888</v>
      </c>
      <c r="AE34" s="80">
        <v>5</v>
      </c>
      <c r="AF34" s="63">
        <v>1.1160000000000001</v>
      </c>
      <c r="AG34" s="113" t="e">
        <f>IF(AE34=0,0,((AF34-0.2*$O$2)^2/(AF34+0.8*$O$2)))</f>
        <v>#DIV/0!</v>
      </c>
      <c r="AH34" s="15" t="e">
        <f t="shared" si="100"/>
        <v>#DIV/0!</v>
      </c>
      <c r="AI34" s="63">
        <f t="shared" si="11"/>
        <v>0.15956838738060264</v>
      </c>
      <c r="AJ34" s="15">
        <f t="shared" si="101"/>
        <v>0.79784193690301319</v>
      </c>
      <c r="AK34" s="80">
        <v>3</v>
      </c>
      <c r="AL34" s="63">
        <v>1.1200000000000001</v>
      </c>
      <c r="AM34" s="113" t="e">
        <f>IF(AK34=0,0,((AL34-0.2*$O$2)^2/(AL34+0.8*$O$2)))</f>
        <v>#DIV/0!</v>
      </c>
      <c r="AN34" s="15" t="e">
        <f t="shared" si="102"/>
        <v>#DIV/0!</v>
      </c>
      <c r="AO34" s="63">
        <f t="shared" si="13"/>
        <v>0.16123506635337723</v>
      </c>
      <c r="AP34" s="15">
        <f t="shared" si="103"/>
        <v>0.48370519906013165</v>
      </c>
      <c r="AQ34" s="80">
        <v>4</v>
      </c>
      <c r="AR34" s="63">
        <v>1.1324999999999998</v>
      </c>
      <c r="AS34" s="113" t="e">
        <f>IF(AQ34=0,0,((AR34-0.2*$O$2)^2/(AR34+0.8*$O$2)))</f>
        <v>#DIV/0!</v>
      </c>
      <c r="AT34" s="15" t="e">
        <f t="shared" si="104"/>
        <v>#DIV/0!</v>
      </c>
      <c r="AU34" s="63">
        <f t="shared" si="15"/>
        <v>0.16648508875849308</v>
      </c>
      <c r="AV34" s="15">
        <f t="shared" si="105"/>
        <v>0.66594035503397231</v>
      </c>
      <c r="AW34" s="80">
        <v>2</v>
      </c>
      <c r="AX34" s="63">
        <v>1.1499999999999999</v>
      </c>
      <c r="AY34" s="113" t="e">
        <f>IF(AW34=0,0,((AX34-0.2*$O$2)^2/(AX34+0.8*$O$2)))</f>
        <v>#DIV/0!</v>
      </c>
      <c r="AZ34" s="15" t="e">
        <f t="shared" si="106"/>
        <v>#DIV/0!</v>
      </c>
      <c r="BA34" s="63">
        <f t="shared" si="17"/>
        <v>0.17393989949131544</v>
      </c>
      <c r="BB34" s="15">
        <f t="shared" si="107"/>
        <v>0.34787979898263088</v>
      </c>
      <c r="BC34" s="80">
        <v>3</v>
      </c>
      <c r="BD34" s="63">
        <v>1.0733333333333333</v>
      </c>
      <c r="BE34" s="113" t="e">
        <f>IF(BC34=0,0,((BD34-0.2*$O$2)^2/(BD34+0.8*$O$2)))</f>
        <v>#DIV/0!</v>
      </c>
      <c r="BF34" s="15" t="e">
        <f t="shared" si="108"/>
        <v>#DIV/0!</v>
      </c>
      <c r="BG34" s="63">
        <f t="shared" si="19"/>
        <v>0.14220097620779659</v>
      </c>
      <c r="BH34" s="15">
        <f t="shared" si="109"/>
        <v>0.42660292862338978</v>
      </c>
      <c r="BI34" s="80">
        <v>1</v>
      </c>
      <c r="BJ34" s="63">
        <v>1.04</v>
      </c>
      <c r="BK34" s="113" t="e">
        <f>IF(BI34=0,0,((BJ34-0.2*$O$2)^2/(BJ34+0.8*$O$2)))</f>
        <v>#DIV/0!</v>
      </c>
      <c r="BL34" s="15" t="e">
        <f t="shared" si="110"/>
        <v>#DIV/0!</v>
      </c>
      <c r="BM34" s="63">
        <f t="shared" si="21"/>
        <v>0.12916991472775857</v>
      </c>
      <c r="BN34" s="15">
        <f t="shared" si="111"/>
        <v>0.12916991472775857</v>
      </c>
      <c r="BO34" s="80">
        <v>2</v>
      </c>
      <c r="BP34" s="63">
        <v>1.08</v>
      </c>
      <c r="BQ34" s="113" t="e">
        <f>IF(BO34=0,0,((BP34-0.2*$O$2)^2/(BP34+0.8*$O$2)))</f>
        <v>#DIV/0!</v>
      </c>
      <c r="BR34" s="15" t="e">
        <f t="shared" si="112"/>
        <v>#DIV/0!</v>
      </c>
      <c r="BS34" s="63">
        <f t="shared" si="23"/>
        <v>0.14486445669410253</v>
      </c>
      <c r="BT34" s="63">
        <f t="shared" si="113"/>
        <v>0.28972891338820506</v>
      </c>
      <c r="BU34" s="26">
        <v>3</v>
      </c>
      <c r="BV34" s="195">
        <v>1.0833333333333333</v>
      </c>
      <c r="BW34" s="63" t="e">
        <f>IF(BU34=0,0,((BV34-0.2*$O$2)^2/(BV34+0.8*$O$2)))</f>
        <v>#DIV/0!</v>
      </c>
      <c r="BX34" s="15" t="e">
        <f t="shared" si="114"/>
        <v>#DIV/0!</v>
      </c>
      <c r="BY34" s="63">
        <f t="shared" si="25"/>
        <v>0.14620324621284858</v>
      </c>
      <c r="BZ34" s="15">
        <f t="shared" si="115"/>
        <v>0.43860973863854574</v>
      </c>
      <c r="CA34" s="80">
        <v>3</v>
      </c>
      <c r="CB34" s="63">
        <v>1.1533333333333333</v>
      </c>
      <c r="CC34" s="113" t="e">
        <f>IF(CA34=0,0,((CB34-0.2*$O$2)^2/(CB34+0.8*$O$2)))</f>
        <v>#DIV/0!</v>
      </c>
      <c r="CD34" s="15" t="e">
        <f t="shared" si="116"/>
        <v>#DIV/0!</v>
      </c>
      <c r="CE34" s="63">
        <f t="shared" si="27"/>
        <v>0.17537356435432119</v>
      </c>
      <c r="CF34" s="15">
        <f t="shared" si="117"/>
        <v>0.52612069306296361</v>
      </c>
      <c r="CG34" s="80">
        <v>3</v>
      </c>
      <c r="CH34" s="63">
        <v>1.0633333333333335</v>
      </c>
      <c r="CI34" s="113" t="e">
        <f>IF(CG34=0,0,((CH34-0.2*$O$2)^2/(CH34+0.8*$O$2)))</f>
        <v>#DIV/0!</v>
      </c>
      <c r="CJ34" s="15" t="e">
        <f t="shared" si="118"/>
        <v>#DIV/0!</v>
      </c>
      <c r="CK34" s="63">
        <f t="shared" si="29"/>
        <v>0.13824125188107328</v>
      </c>
      <c r="CL34" s="15">
        <f t="shared" si="119"/>
        <v>0.41472375564321984</v>
      </c>
      <c r="CM34" s="80">
        <v>9</v>
      </c>
      <c r="CN34" s="15">
        <v>1.0311111111111111</v>
      </c>
      <c r="CO34" s="113" t="e">
        <f>IF(CM34=0,0,((CN34-0.2*$O$2)^2/(CN34+0.8*$O$2)))</f>
        <v>#DIV/0!</v>
      </c>
      <c r="CP34" s="15" t="e">
        <f t="shared" si="120"/>
        <v>#DIV/0!</v>
      </c>
      <c r="CQ34" s="63">
        <f t="shared" si="31"/>
        <v>0.12577697842939844</v>
      </c>
      <c r="CR34" s="15">
        <f t="shared" si="121"/>
        <v>1.1319928058645861</v>
      </c>
      <c r="CS34" s="80">
        <v>4</v>
      </c>
      <c r="CT34" s="15">
        <v>1.1324999999999998</v>
      </c>
      <c r="CU34" s="113" t="e">
        <f>IF(CS34=0,0,((CT34-0.2*$O$2)^2/(CT34+0.8*$O$2)))</f>
        <v>#DIV/0!</v>
      </c>
      <c r="CV34" s="15" t="e">
        <f t="shared" si="122"/>
        <v>#DIV/0!</v>
      </c>
      <c r="CW34" s="63">
        <f t="shared" si="33"/>
        <v>0.16648508875849308</v>
      </c>
      <c r="CX34" s="15">
        <f t="shared" si="123"/>
        <v>0.66594035503397231</v>
      </c>
      <c r="CY34" s="80">
        <v>2</v>
      </c>
      <c r="CZ34" s="63">
        <v>1.1499999999999999</v>
      </c>
      <c r="DA34" s="113" t="e">
        <f>IF(CY34=0,0,((CZ34-0.2*$O$2)^2/(CZ34+0.8*$O$2)))</f>
        <v>#DIV/0!</v>
      </c>
      <c r="DB34" s="15" t="e">
        <f t="shared" si="124"/>
        <v>#DIV/0!</v>
      </c>
      <c r="DC34" s="63">
        <f t="shared" si="35"/>
        <v>0.17393989949131544</v>
      </c>
      <c r="DD34" s="15">
        <f t="shared" si="125"/>
        <v>0.34787979898263088</v>
      </c>
      <c r="DE34" s="80">
        <v>3</v>
      </c>
      <c r="DF34" s="63">
        <v>1.1200000000000001</v>
      </c>
      <c r="DG34" s="113" t="e">
        <f>IF(DE34=0,0,((DF34-0.2*$O$2)^2/(DF34+0.8*$O$2)))</f>
        <v>#DIV/0!</v>
      </c>
      <c r="DH34" s="15" t="e">
        <f t="shared" si="126"/>
        <v>#DIV/0!</v>
      </c>
      <c r="DI34" s="63">
        <f t="shared" si="37"/>
        <v>0.16123506635337723</v>
      </c>
      <c r="DJ34" s="15">
        <f t="shared" si="127"/>
        <v>0.48370519906013165</v>
      </c>
      <c r="DK34" s="80"/>
      <c r="DL34" s="63"/>
      <c r="DM34" s="113">
        <f>IF(DK34=0,0,((DL34-0.2*$O$2)^2/(DL34+0.8*$O$2)))</f>
        <v>0</v>
      </c>
      <c r="DN34" s="15" t="e">
        <f t="shared" si="128"/>
        <v>#DIV/0!</v>
      </c>
      <c r="DO34" s="63">
        <f t="shared" si="39"/>
        <v>0</v>
      </c>
      <c r="DP34" s="15">
        <f t="shared" si="129"/>
        <v>0</v>
      </c>
      <c r="DQ34" s="80">
        <v>1</v>
      </c>
      <c r="DR34" s="63">
        <v>1.06</v>
      </c>
      <c r="DS34" s="113" t="e">
        <f>IF(DQ34=0,0,((DR34-0.2*$O$2)^2/(DR34+0.8*$O$2)))</f>
        <v>#DIV/0!</v>
      </c>
      <c r="DT34" s="15" t="e">
        <f t="shared" si="130"/>
        <v>#DIV/0!</v>
      </c>
      <c r="DU34" s="63">
        <f t="shared" si="41"/>
        <v>0.13693087670526799</v>
      </c>
      <c r="DV34" s="15">
        <f t="shared" si="131"/>
        <v>0.13693087670526799</v>
      </c>
      <c r="DW34" s="80">
        <v>2</v>
      </c>
      <c r="DX34" s="63">
        <v>1.1499999999999999</v>
      </c>
      <c r="DY34" s="113" t="e">
        <f>IF(DW34=0,0,((DX34-0.2*$O$2)^2/(DX34+0.8*$O$2)))</f>
        <v>#DIV/0!</v>
      </c>
      <c r="DZ34" s="15" t="e">
        <f t="shared" si="132"/>
        <v>#DIV/0!</v>
      </c>
      <c r="EA34" s="63">
        <f t="shared" si="43"/>
        <v>0.17393989949131544</v>
      </c>
      <c r="EB34" s="15">
        <f t="shared" si="133"/>
        <v>0.34787979898263088</v>
      </c>
      <c r="EC34" s="80">
        <v>2</v>
      </c>
      <c r="ED34" s="63">
        <v>1.1499999999999999</v>
      </c>
      <c r="EE34" s="113" t="e">
        <f>IF(EC34=0,0,((ED34-0.2*$O$2)^2/(ED34+0.8*$O$2)))</f>
        <v>#DIV/0!</v>
      </c>
      <c r="EF34" s="15" t="e">
        <f t="shared" si="134"/>
        <v>#DIV/0!</v>
      </c>
      <c r="EG34" s="63">
        <f t="shared" si="45"/>
        <v>0.17393989949131544</v>
      </c>
      <c r="EH34" s="15">
        <f t="shared" si="135"/>
        <v>0.34787979898263088</v>
      </c>
      <c r="EI34" s="80">
        <v>1</v>
      </c>
      <c r="EJ34" s="63">
        <v>1.06</v>
      </c>
      <c r="EK34" s="113" t="e">
        <f>IF(EI34=0,0,((EJ34-0.2*$O$2)^2/(EJ34+0.8*$O$2)))</f>
        <v>#DIV/0!</v>
      </c>
      <c r="EL34" s="15" t="e">
        <f t="shared" si="136"/>
        <v>#DIV/0!</v>
      </c>
      <c r="EM34" s="63">
        <f t="shared" si="47"/>
        <v>0.13693087670526799</v>
      </c>
      <c r="EN34" s="15">
        <f t="shared" si="137"/>
        <v>0.13693087670526799</v>
      </c>
      <c r="EO34" s="80">
        <v>1</v>
      </c>
      <c r="EP34" s="63">
        <v>1.06</v>
      </c>
      <c r="EQ34" s="113" t="e">
        <f>IF(EO34=0,0,((EP34-0.2*$O$2)^2/(EP34+0.8*$O$2)))</f>
        <v>#DIV/0!</v>
      </c>
      <c r="ER34" s="15" t="e">
        <f t="shared" si="138"/>
        <v>#DIV/0!</v>
      </c>
      <c r="ES34" s="63">
        <f t="shared" si="49"/>
        <v>0.13693087670526799</v>
      </c>
      <c r="ET34" s="15">
        <f t="shared" si="139"/>
        <v>0.13693087670526799</v>
      </c>
      <c r="EU34" s="80"/>
      <c r="EV34" s="63"/>
      <c r="EW34" s="113">
        <f>IF(EU34=0,0,((EV34-0.2*$O$2)^2/(EV34+0.8*$O$2)))</f>
        <v>0</v>
      </c>
      <c r="EX34" s="15" t="e">
        <f t="shared" si="140"/>
        <v>#DIV/0!</v>
      </c>
      <c r="EY34" s="63">
        <f t="shared" si="51"/>
        <v>0</v>
      </c>
      <c r="EZ34" s="15">
        <f t="shared" si="141"/>
        <v>0</v>
      </c>
      <c r="FA34" s="80">
        <v>4</v>
      </c>
      <c r="FB34" s="63">
        <v>1.135</v>
      </c>
      <c r="FC34" s="113" t="e">
        <f>IF(FA34=0,0,((FB34-0.2*$O$2)^2/(FB34+0.8*$O$2)))</f>
        <v>#DIV/0!</v>
      </c>
      <c r="FD34" s="15" t="e">
        <f t="shared" si="142"/>
        <v>#DIV/0!</v>
      </c>
      <c r="FE34" s="63">
        <f t="shared" si="53"/>
        <v>0.16754261631071191</v>
      </c>
      <c r="FF34" s="15">
        <f t="shared" si="143"/>
        <v>0.67017046524284762</v>
      </c>
      <c r="FG34" s="80">
        <v>2</v>
      </c>
      <c r="FH34" s="63">
        <v>1.085</v>
      </c>
      <c r="FI34" s="113" t="e">
        <f>IF(FG34=0,0,((FH34-0.2*$O$2)^2/(FH34+0.8*$O$2)))</f>
        <v>#DIV/0!</v>
      </c>
      <c r="FJ34" s="15" t="e">
        <f t="shared" si="144"/>
        <v>#DIV/0!</v>
      </c>
      <c r="FK34" s="63">
        <f t="shared" si="55"/>
        <v>0.14687439605434383</v>
      </c>
      <c r="FL34" s="15">
        <f t="shared" si="145"/>
        <v>0.29374879210868765</v>
      </c>
      <c r="FM34" s="80">
        <v>2</v>
      </c>
      <c r="FN34" s="63">
        <v>1.085</v>
      </c>
      <c r="FO34" s="113" t="e">
        <f>IF(FM34=0,0,((FN34-0.2*$O$2)^2/(FN34+0.8*$O$2)))</f>
        <v>#DIV/0!</v>
      </c>
      <c r="FP34" s="15" t="e">
        <f t="shared" si="146"/>
        <v>#DIV/0!</v>
      </c>
      <c r="FQ34" s="63">
        <f t="shared" si="57"/>
        <v>0.14687439605434383</v>
      </c>
      <c r="FR34" s="15">
        <f t="shared" si="147"/>
        <v>0.29374879210868765</v>
      </c>
      <c r="FS34" s="80">
        <v>2</v>
      </c>
      <c r="FT34" s="63">
        <v>1.165</v>
      </c>
      <c r="FU34" s="113" t="e">
        <f>IF(FS34=0,0,((FT34-0.2*$O$2)^2/(FT34+0.8*$O$2)))</f>
        <v>#DIV/0!</v>
      </c>
      <c r="FV34" s="15" t="e">
        <f t="shared" si="148"/>
        <v>#DIV/0!</v>
      </c>
      <c r="FW34" s="63">
        <f t="shared" si="59"/>
        <v>0.1804255335397674</v>
      </c>
      <c r="FX34" s="15">
        <f t="shared" si="149"/>
        <v>0.36085106707953479</v>
      </c>
      <c r="FY34" s="80">
        <v>1</v>
      </c>
      <c r="FZ34" s="63">
        <v>1.1499999999999999</v>
      </c>
      <c r="GA34" s="113" t="e">
        <f>IF(FY34=0,0,((FZ34-0.2*$O$2)^2/(FZ34+0.8*$O$2)))</f>
        <v>#DIV/0!</v>
      </c>
      <c r="GB34" s="15" t="e">
        <f t="shared" si="150"/>
        <v>#DIV/0!</v>
      </c>
      <c r="GC34" s="63">
        <f t="shared" si="61"/>
        <v>0.17393989949131544</v>
      </c>
      <c r="GD34" s="15">
        <f t="shared" si="151"/>
        <v>0.17393989949131544</v>
      </c>
      <c r="GE34" s="80">
        <v>3</v>
      </c>
      <c r="GF34" s="63">
        <v>1.0899999999999999</v>
      </c>
      <c r="GG34" s="113" t="e">
        <f>IF(GE34=0,0,((GF34-0.2*$O$2)^2/(GF34+0.8*$O$2)))</f>
        <v>#DIV/0!</v>
      </c>
      <c r="GH34" s="15" t="e">
        <f t="shared" si="152"/>
        <v>#DIV/0!</v>
      </c>
      <c r="GI34" s="63">
        <f t="shared" si="63"/>
        <v>0.14889484124081098</v>
      </c>
      <c r="GJ34" s="15">
        <f t="shared" si="153"/>
        <v>0.44668452372243295</v>
      </c>
      <c r="GK34" s="80">
        <v>6</v>
      </c>
      <c r="GL34" s="63">
        <v>1.093333333333333</v>
      </c>
      <c r="GM34" s="113" t="e">
        <f>IF(GK34=0,0,((GL34-0.2*$O$2)^2/(GL34+0.8*$O$2)))</f>
        <v>#DIV/0!</v>
      </c>
      <c r="GN34" s="15" t="e">
        <f t="shared" si="154"/>
        <v>#DIV/0!</v>
      </c>
      <c r="GO34" s="63">
        <f t="shared" si="65"/>
        <v>0.15024761395753633</v>
      </c>
      <c r="GP34" s="15">
        <f t="shared" si="155"/>
        <v>0.90148568374521798</v>
      </c>
      <c r="GQ34" s="80">
        <v>4</v>
      </c>
      <c r="GR34" s="63">
        <v>1.145</v>
      </c>
      <c r="GS34" s="113" t="e">
        <f>IF(GQ34=0,0,((GR34-0.2*$O$2)^2/(GR34+0.8*$O$2)))</f>
        <v>#DIV/0!</v>
      </c>
      <c r="GT34" s="15" t="e">
        <f t="shared" si="156"/>
        <v>#DIV/0!</v>
      </c>
      <c r="GU34" s="63">
        <f t="shared" si="67"/>
        <v>0.1717975873251523</v>
      </c>
      <c r="GV34" s="15">
        <f t="shared" si="157"/>
        <v>0.68719034930060918</v>
      </c>
      <c r="GW34" s="80">
        <v>1</v>
      </c>
      <c r="GX34" s="63">
        <v>1.05</v>
      </c>
      <c r="GY34" s="113" t="e">
        <f>IF(GW34=0,0,((GX34-0.2*$O$2)^2/(GX34+0.8*$O$2)))</f>
        <v>#DIV/0!</v>
      </c>
      <c r="GZ34" s="15" t="e">
        <f t="shared" si="158"/>
        <v>#DIV/0!</v>
      </c>
      <c r="HA34" s="63">
        <f t="shared" si="69"/>
        <v>0.13302858778261836</v>
      </c>
      <c r="HB34" s="15">
        <f t="shared" si="159"/>
        <v>0.13302858778261836</v>
      </c>
      <c r="HC34" s="80">
        <v>5</v>
      </c>
      <c r="HD34" s="63">
        <v>1.0760000000000001</v>
      </c>
      <c r="HE34" s="113" t="e">
        <f>IF(HC34=0,0,((HD34-0.2*$O$2)^2/(HD34+0.8*$O$2)))</f>
        <v>#DIV/0!</v>
      </c>
      <c r="HF34" s="15" t="e">
        <f t="shared" si="160"/>
        <v>#DIV/0!</v>
      </c>
      <c r="HG34" s="63">
        <f t="shared" si="71"/>
        <v>0.14326410679312276</v>
      </c>
      <c r="HH34" s="15">
        <f t="shared" si="161"/>
        <v>0.71632053396561379</v>
      </c>
      <c r="HI34" s="80">
        <v>4</v>
      </c>
      <c r="HJ34" s="63">
        <v>1.145</v>
      </c>
      <c r="HK34" s="113" t="e">
        <f>IF(HI34=0,0,((HJ34-0.2*$O$2)^2/(HJ34+0.8*$O$2)))</f>
        <v>#DIV/0!</v>
      </c>
      <c r="HL34" s="15" t="e">
        <f t="shared" si="162"/>
        <v>#DIV/0!</v>
      </c>
      <c r="HM34" s="63">
        <f t="shared" si="73"/>
        <v>0.1717975873251523</v>
      </c>
      <c r="HN34" s="15">
        <f t="shared" si="163"/>
        <v>0.68719034930060918</v>
      </c>
      <c r="HO34" s="80"/>
      <c r="HP34" s="63"/>
      <c r="HQ34" s="113">
        <f>IF(HO34=0,0,((HP34-0.2*$O$2)^2/(HP34+0.8*$O$2)))</f>
        <v>0</v>
      </c>
      <c r="HR34" s="15" t="e">
        <f t="shared" si="164"/>
        <v>#DIV/0!</v>
      </c>
      <c r="HS34" s="63">
        <f t="shared" si="75"/>
        <v>0</v>
      </c>
      <c r="HT34" s="15">
        <f t="shared" si="165"/>
        <v>0</v>
      </c>
      <c r="HU34" s="80"/>
      <c r="HV34" s="63"/>
      <c r="HW34" s="113">
        <f>IF(HU34=0,0,((HV34-0.2*$O$2)^2/(HV34+0.8*$O$2)))</f>
        <v>0</v>
      </c>
      <c r="HX34" s="15" t="e">
        <f t="shared" si="166"/>
        <v>#DIV/0!</v>
      </c>
      <c r="HY34" s="63">
        <f t="shared" si="77"/>
        <v>0</v>
      </c>
      <c r="HZ34" s="15">
        <f t="shared" si="167"/>
        <v>0</v>
      </c>
      <c r="IA34" s="80">
        <v>5</v>
      </c>
      <c r="IB34" s="63">
        <v>1.1300000000000001</v>
      </c>
      <c r="IC34" s="113" t="e">
        <f>IF(IA34=0,0,((IB34-0.2*$O$2)^2/(IB34+0.8*$O$2)))</f>
        <v>#DIV/0!</v>
      </c>
      <c r="ID34" s="15" t="e">
        <f t="shared" si="168"/>
        <v>#DIV/0!</v>
      </c>
      <c r="IE34" s="63">
        <f t="shared" si="79"/>
        <v>0.16543006020781073</v>
      </c>
      <c r="IF34" s="15">
        <f t="shared" si="169"/>
        <v>0.82715030103905363</v>
      </c>
      <c r="IG34" s="80">
        <v>6</v>
      </c>
      <c r="IH34" s="63">
        <v>1.095</v>
      </c>
      <c r="II34" s="113" t="e">
        <f>IF(IG34=0,0,((IH34-0.2*$O$2)^2/(IH34+0.8*$O$2)))</f>
        <v>#DIV/0!</v>
      </c>
      <c r="IJ34" s="15" t="e">
        <f t="shared" si="170"/>
        <v>#DIV/0!</v>
      </c>
      <c r="IK34" s="63">
        <f t="shared" si="81"/>
        <v>0.15092573698096784</v>
      </c>
      <c r="IL34" s="15">
        <f t="shared" si="171"/>
        <v>0.90555442188580704</v>
      </c>
      <c r="IM34" s="80"/>
      <c r="IN34" s="63"/>
      <c r="IO34" s="113">
        <f>IF(IM34=0,0,((IN34-0.2*$O$2)^2/(IN34+0.8*$O$2)))</f>
        <v>0</v>
      </c>
      <c r="IP34" s="15" t="e">
        <f t="shared" si="172"/>
        <v>#DIV/0!</v>
      </c>
      <c r="IQ34" s="63">
        <f t="shared" si="83"/>
        <v>0</v>
      </c>
      <c r="IR34" s="15">
        <f t="shared" si="173"/>
        <v>0</v>
      </c>
      <c r="IS34" s="80">
        <v>3</v>
      </c>
      <c r="IT34" s="63">
        <v>1.1033333333333333</v>
      </c>
      <c r="IU34" s="113" t="e">
        <f>IF(IS34=0,0,((IT34-0.2*$O$2)^2/(IT34+0.8*$O$2)))</f>
        <v>#DIV/0!</v>
      </c>
      <c r="IV34" s="15" t="e">
        <f t="shared" si="174"/>
        <v>#DIV/0!</v>
      </c>
      <c r="IW34" s="63">
        <f t="shared" si="85"/>
        <v>0.15433363776929113</v>
      </c>
      <c r="IX34" s="15">
        <f t="shared" si="175"/>
        <v>0.46300091330787341</v>
      </c>
      <c r="IY34" s="80">
        <v>3</v>
      </c>
      <c r="IZ34" s="63">
        <v>1.1033333333333333</v>
      </c>
      <c r="JA34" s="113" t="e">
        <f>IF(IY34=0,0,((IZ34-0.2*$O$2)^2/(IZ34+0.8*$O$2)))</f>
        <v>#DIV/0!</v>
      </c>
      <c r="JB34" s="15" t="e">
        <f t="shared" si="176"/>
        <v>#DIV/0!</v>
      </c>
      <c r="JC34" s="63">
        <f t="shared" si="87"/>
        <v>0.15433363776929113</v>
      </c>
      <c r="JD34" s="15">
        <f t="shared" si="177"/>
        <v>0.46300091330787341</v>
      </c>
      <c r="JE34" s="80">
        <v>3</v>
      </c>
      <c r="JF34" s="63">
        <v>1.1033333333333333</v>
      </c>
      <c r="JG34" s="113" t="e">
        <f>IF(JE34=0,0,((JF34-0.2*$O$2)^2/(JF34+0.8*$O$2)))</f>
        <v>#DIV/0!</v>
      </c>
      <c r="JH34" s="15" t="e">
        <f t="shared" si="178"/>
        <v>#DIV/0!</v>
      </c>
      <c r="JI34" s="63">
        <f t="shared" si="89"/>
        <v>0.15433363776929113</v>
      </c>
      <c r="JJ34" s="15">
        <f t="shared" si="179"/>
        <v>0.46300091330787341</v>
      </c>
      <c r="JK34" s="80">
        <v>5</v>
      </c>
      <c r="JL34" s="63">
        <v>1.1300000000000001</v>
      </c>
      <c r="JM34" s="113" t="e">
        <f>IF(JK34=0,0,((JL34-0.2*$O$2)^2/(JL34+0.8*$O$2)))</f>
        <v>#DIV/0!</v>
      </c>
      <c r="JN34" s="15" t="e">
        <f t="shared" si="180"/>
        <v>#DIV/0!</v>
      </c>
      <c r="JO34" s="63">
        <f t="shared" si="91"/>
        <v>0.16543006020781073</v>
      </c>
      <c r="JP34" s="15">
        <f t="shared" si="181"/>
        <v>0.82715030103905363</v>
      </c>
    </row>
    <row r="35" spans="1:299" x14ac:dyDescent="0.25">
      <c r="B35" s="113" t="s">
        <v>4</v>
      </c>
      <c r="C35" s="63" t="e">
        <f>(0.81-0.2*$O$2)^2/(0.81+0.8*$O$2)</f>
        <v>#DIV/0!</v>
      </c>
      <c r="D35" s="63">
        <f>(0.81-0.2*$O$3)^2/(0.81+0.8*$O$3)</f>
        <v>5.363120448997475E-2</v>
      </c>
      <c r="E35" s="63" t="e">
        <f t="shared" si="1"/>
        <v>#DIV/0!</v>
      </c>
      <c r="F35" s="15">
        <f t="shared" si="2"/>
        <v>0</v>
      </c>
      <c r="G35" s="80">
        <v>3</v>
      </c>
      <c r="H35" s="63">
        <v>0.88666666666666671</v>
      </c>
      <c r="I35" s="113" t="e">
        <f t="shared" si="3"/>
        <v>#DIV/0!</v>
      </c>
      <c r="J35" s="15" t="e">
        <f t="shared" si="92"/>
        <v>#DIV/0!</v>
      </c>
      <c r="K35" s="63">
        <f t="shared" si="0"/>
        <v>7.5823490247453995E-2</v>
      </c>
      <c r="L35" s="15">
        <f t="shared" si="93"/>
        <v>0.22747047074236199</v>
      </c>
      <c r="M35" s="80">
        <v>2</v>
      </c>
      <c r="N35" s="63">
        <v>0.95</v>
      </c>
      <c r="O35" s="113" t="e">
        <f t="shared" si="4"/>
        <v>#DIV/0!</v>
      </c>
      <c r="P35" s="15" t="e">
        <f t="shared" si="94"/>
        <v>#DIV/0!</v>
      </c>
      <c r="Q35" s="63">
        <f t="shared" si="5"/>
        <v>9.6484353532133763E-2</v>
      </c>
      <c r="R35" s="15">
        <f t="shared" si="95"/>
        <v>0.19296870706426753</v>
      </c>
      <c r="S35" s="80">
        <v>6</v>
      </c>
      <c r="T35" s="63">
        <v>0.88333333333333341</v>
      </c>
      <c r="U35" s="113" t="e">
        <f t="shared" si="6"/>
        <v>#DIV/0!</v>
      </c>
      <c r="V35" s="15" t="e">
        <f t="shared" si="96"/>
        <v>#DIV/0!</v>
      </c>
      <c r="W35" s="63">
        <f>IF(S35=0,0,((T35-0.2*$O$3)^2/(T35+0.8*$O$3)))</f>
        <v>7.4792803757392265E-2</v>
      </c>
      <c r="X35" s="15">
        <f t="shared" si="97"/>
        <v>0.44875682254435356</v>
      </c>
      <c r="Y35" s="80">
        <v>6</v>
      </c>
      <c r="Z35" s="63">
        <v>0.87333333333333341</v>
      </c>
      <c r="AA35" s="113" t="e">
        <f t="shared" ref="AA35:AA39" si="182">IF(Y35=0,0,((Z35-0.2*$O$2)^2/(Z35+0.8*$O$2)))</f>
        <v>#DIV/0!</v>
      </c>
      <c r="AB35" s="15" t="e">
        <f t="shared" si="98"/>
        <v>#DIV/0!</v>
      </c>
      <c r="AC35" s="63">
        <f>IF(Y35=0,0,((Z35-0.2*$O$3)^2/(Z35+0.8*$O$3)))</f>
        <v>7.1735773111858872E-2</v>
      </c>
      <c r="AD35" s="15">
        <f t="shared" si="99"/>
        <v>0.43041463867115326</v>
      </c>
      <c r="AE35" s="80">
        <v>6</v>
      </c>
      <c r="AF35" s="63">
        <v>0.91166666666666674</v>
      </c>
      <c r="AG35" s="113" t="e">
        <f t="shared" ref="AG35:AG39" si="183">IF(AE35=0,0,((AF35-0.2*$O$2)^2/(AF35+0.8*$O$2)))</f>
        <v>#DIV/0!</v>
      </c>
      <c r="AH35" s="15" t="e">
        <f t="shared" si="100"/>
        <v>#DIV/0!</v>
      </c>
      <c r="AI35" s="63">
        <f>IF(AE35=0,0,((AF35-0.2*$O$3)^2/(AF35+0.8*$O$3)))</f>
        <v>8.3737055601619453E-2</v>
      </c>
      <c r="AJ35" s="15">
        <f t="shared" si="101"/>
        <v>0.50242233360971666</v>
      </c>
      <c r="AK35" s="80">
        <v>5</v>
      </c>
      <c r="AL35" s="63">
        <v>0.85799999999999998</v>
      </c>
      <c r="AM35" s="113" t="e">
        <f t="shared" ref="AM35:AM39" si="184">IF(AK35=0,0,((AL35-0.2*$O$2)^2/(AL35+0.8*$O$2)))</f>
        <v>#DIV/0!</v>
      </c>
      <c r="AN35" s="15" t="e">
        <f t="shared" si="102"/>
        <v>#DIV/0!</v>
      </c>
      <c r="AO35" s="63">
        <f>IF(AK35=0,0,((AL35-0.2*$O$3)^2/(AL35+0.8*$O$3)))</f>
        <v>6.7151495870330105E-2</v>
      </c>
      <c r="AP35" s="15">
        <f t="shared" si="103"/>
        <v>0.33575747935165051</v>
      </c>
      <c r="AQ35" s="80">
        <v>2</v>
      </c>
      <c r="AR35" s="63">
        <v>0.95</v>
      </c>
      <c r="AS35" s="113" t="e">
        <f t="shared" ref="AS35:AS39" si="185">IF(AQ35=0,0,((AR35-0.2*$O$2)^2/(AR35+0.8*$O$2)))</f>
        <v>#DIV/0!</v>
      </c>
      <c r="AT35" s="15" t="e">
        <f t="shared" si="104"/>
        <v>#DIV/0!</v>
      </c>
      <c r="AU35" s="63">
        <f>IF(AQ35=0,0,((AR35-0.2*$O$3)^2/(AR35+0.8*$O$3)))</f>
        <v>9.6484353532133763E-2</v>
      </c>
      <c r="AV35" s="15">
        <f t="shared" si="105"/>
        <v>0.19296870706426753</v>
      </c>
      <c r="AW35" s="80">
        <v>4</v>
      </c>
      <c r="AX35" s="63">
        <v>0.99</v>
      </c>
      <c r="AY35" s="113" t="e">
        <f t="shared" ref="AY35:AY39" si="186">IF(AW35=0,0,((AX35-0.2*$O$2)^2/(AX35+0.8*$O$2)))</f>
        <v>#DIV/0!</v>
      </c>
      <c r="AZ35" s="15" t="e">
        <f t="shared" si="106"/>
        <v>#DIV/0!</v>
      </c>
      <c r="BA35" s="63">
        <f>IF(AW35=0,0,((AX35-0.2*$O$3)^2/(AX35+0.8*$O$3)))</f>
        <v>0.11054746446745041</v>
      </c>
      <c r="BB35" s="15">
        <f t="shared" si="107"/>
        <v>0.44218985786980164</v>
      </c>
      <c r="BC35" s="80">
        <v>3</v>
      </c>
      <c r="BD35" s="63">
        <v>0.91333333333333344</v>
      </c>
      <c r="BE35" s="113" t="e">
        <f t="shared" ref="BE35:BE39" si="187">IF(BC35=0,0,((BD35-0.2*$O$2)^2/(BD35+0.8*$O$2)))</f>
        <v>#DIV/0!</v>
      </c>
      <c r="BF35" s="15" t="e">
        <f t="shared" si="108"/>
        <v>#DIV/0!</v>
      </c>
      <c r="BG35" s="63">
        <f>IF(BC35=0,0,((BD35-0.2*$O$3)^2/(BD35+0.8*$O$3)))</f>
        <v>8.4276005786189309E-2</v>
      </c>
      <c r="BH35" s="15">
        <f t="shared" si="109"/>
        <v>0.25282801735856791</v>
      </c>
      <c r="BI35" s="80">
        <v>1</v>
      </c>
      <c r="BJ35" s="63">
        <v>0.9</v>
      </c>
      <c r="BK35" s="113" t="e">
        <f t="shared" ref="BK35:BK39" si="188">IF(BI35=0,0,((BJ35-0.2*$O$2)^2/(BJ35+0.8*$O$2)))</f>
        <v>#DIV/0!</v>
      </c>
      <c r="BL35" s="15" t="e">
        <f t="shared" si="110"/>
        <v>#DIV/0!</v>
      </c>
      <c r="BM35" s="63">
        <f>IF(BI35=0,0,((BJ35-0.2*$O$3)^2/(BJ35+0.8*$O$3)))</f>
        <v>8.0004031445273113E-2</v>
      </c>
      <c r="BN35" s="15">
        <f t="shared" si="111"/>
        <v>8.0004031445273113E-2</v>
      </c>
      <c r="BO35" s="80">
        <v>5</v>
      </c>
      <c r="BP35" s="63">
        <v>0.88400000000000001</v>
      </c>
      <c r="BQ35" s="113" t="e">
        <f t="shared" ref="BQ35:BQ39" si="189">IF(BO35=0,0,((BP35-0.2*$O$2)^2/(BP35+0.8*$O$2)))</f>
        <v>#DIV/0!</v>
      </c>
      <c r="BR35" s="15" t="e">
        <f t="shared" si="112"/>
        <v>#DIV/0!</v>
      </c>
      <c r="BS35" s="63">
        <f>IF(BO35=0,0,((BP35-0.2*$O$3)^2/(BP35+0.8*$O$3)))</f>
        <v>7.4998475891414229E-2</v>
      </c>
      <c r="BT35" s="63">
        <f t="shared" si="113"/>
        <v>0.37499237945707115</v>
      </c>
      <c r="BU35" s="26">
        <v>2</v>
      </c>
      <c r="BV35" s="195">
        <v>0.87999999999999989</v>
      </c>
      <c r="BW35" s="63" t="e">
        <f t="shared" ref="BW35:BW39" si="190">IF(BU35=0,0,((BV35-0.2*$O$2)^2/(BV35+0.8*$O$2)))</f>
        <v>#DIV/0!</v>
      </c>
      <c r="BX35" s="15" t="e">
        <f t="shared" si="114"/>
        <v>#DIV/0!</v>
      </c>
      <c r="BY35" s="63">
        <f>IF(BU35=0,0,((BV35-0.2*$O$3)^2/(BV35+0.8*$O$3)))</f>
        <v>7.3767940640176138E-2</v>
      </c>
      <c r="BZ35" s="15">
        <f t="shared" si="115"/>
        <v>0.14753588128035228</v>
      </c>
      <c r="CA35" s="80">
        <v>2</v>
      </c>
      <c r="CB35" s="63">
        <v>0.83499999999999996</v>
      </c>
      <c r="CC35" s="113" t="e">
        <f t="shared" ref="CC35:CC39" si="191">IF(CA35=0,0,((CB35-0.2*$O$2)^2/(CB35+0.8*$O$2)))</f>
        <v>#DIV/0!</v>
      </c>
      <c r="CD35" s="15" t="e">
        <f t="shared" si="116"/>
        <v>#DIV/0!</v>
      </c>
      <c r="CE35" s="63">
        <f>IF(CA35=0,0,((CB35-0.2*$O$3)^2/(CB35+0.8*$O$3)))</f>
        <v>6.0513616269499131E-2</v>
      </c>
      <c r="CF35" s="15">
        <f t="shared" si="117"/>
        <v>0.12102723253899826</v>
      </c>
      <c r="CG35" s="80">
        <v>7</v>
      </c>
      <c r="CH35" s="63">
        <v>0.90428571428571425</v>
      </c>
      <c r="CI35" s="113" t="e">
        <f t="shared" ref="CI35:CI39" si="192">IF(CG35=0,0,((CH35-0.2*$O$2)^2/(CH35+0.8*$O$2)))</f>
        <v>#DIV/0!</v>
      </c>
      <c r="CJ35" s="15" t="e">
        <f t="shared" si="118"/>
        <v>#DIV/0!</v>
      </c>
      <c r="CK35" s="63">
        <f>IF(CG35=0,0,((CH35-0.2*$O$3)^2/(CH35+0.8*$O$3)))</f>
        <v>8.1367260748501175E-2</v>
      </c>
      <c r="CL35" s="15">
        <f t="shared" si="119"/>
        <v>0.56957082523950819</v>
      </c>
      <c r="CM35" s="80"/>
      <c r="CN35" s="15"/>
      <c r="CO35" s="113">
        <f t="shared" ref="CO35:CO39" si="193">IF(CM35=0,0,((CN35-0.2*$O$2)^2/(CN35+0.8*$O$2)))</f>
        <v>0</v>
      </c>
      <c r="CP35" s="15" t="e">
        <f t="shared" si="120"/>
        <v>#DIV/0!</v>
      </c>
      <c r="CQ35" s="63">
        <f>IF(CM35=0,0,((CN35-0.2*$O$3)^2/(CN35+0.8*$O$3)))</f>
        <v>0</v>
      </c>
      <c r="CR35" s="15">
        <f t="shared" si="121"/>
        <v>0</v>
      </c>
      <c r="CS35" s="80">
        <v>2</v>
      </c>
      <c r="CT35" s="15">
        <v>0.95</v>
      </c>
      <c r="CU35" s="113" t="e">
        <f t="shared" ref="CU35:CU39" si="194">IF(CS35=0,0,((CT35-0.2*$O$2)^2/(CT35+0.8*$O$2)))</f>
        <v>#DIV/0!</v>
      </c>
      <c r="CV35" s="15" t="e">
        <f t="shared" si="122"/>
        <v>#DIV/0!</v>
      </c>
      <c r="CW35" s="63">
        <f>IF(CS35=0,0,((CT35-0.2*$O$3)^2/(CT35+0.8*$O$3)))</f>
        <v>9.6484353532133763E-2</v>
      </c>
      <c r="CX35" s="15">
        <f t="shared" si="123"/>
        <v>0.19296870706426753</v>
      </c>
      <c r="CY35" s="80">
        <v>4</v>
      </c>
      <c r="CZ35" s="63">
        <v>0.99</v>
      </c>
      <c r="DA35" s="113" t="e">
        <f t="shared" ref="DA35:DA39" si="195">IF(CY35=0,0,((CZ35-0.2*$O$2)^2/(CZ35+0.8*$O$2)))</f>
        <v>#DIV/0!</v>
      </c>
      <c r="DB35" s="15" t="e">
        <f t="shared" si="124"/>
        <v>#DIV/0!</v>
      </c>
      <c r="DC35" s="63">
        <f>IF(CY35=0,0,((CZ35-0.2*$O$3)^2/(CZ35+0.8*$O$3)))</f>
        <v>0.11054746446745041</v>
      </c>
      <c r="DD35" s="15">
        <f t="shared" si="125"/>
        <v>0.44218985786980164</v>
      </c>
      <c r="DE35" s="80">
        <v>5</v>
      </c>
      <c r="DF35" s="63">
        <v>0.85799999999999998</v>
      </c>
      <c r="DG35" s="113" t="e">
        <f t="shared" ref="DG35:DG39" si="196">IF(DE35=0,0,((DF35-0.2*$O$2)^2/(DF35+0.8*$O$2)))</f>
        <v>#DIV/0!</v>
      </c>
      <c r="DH35" s="15" t="e">
        <f t="shared" si="126"/>
        <v>#DIV/0!</v>
      </c>
      <c r="DI35" s="63">
        <f>IF(DE35=0,0,((DF35-0.2*$O$3)^2/(DF35+0.8*$O$3)))</f>
        <v>6.7151495870330105E-2</v>
      </c>
      <c r="DJ35" s="15">
        <f t="shared" si="127"/>
        <v>0.33575747935165051</v>
      </c>
      <c r="DK35" s="80">
        <v>3</v>
      </c>
      <c r="DL35" s="63">
        <v>0.8833333333333333</v>
      </c>
      <c r="DM35" s="113" t="e">
        <f t="shared" ref="DM35:DM39" si="197">IF(DK35=0,0,((DL35-0.2*$O$2)^2/(DL35+0.8*$O$2)))</f>
        <v>#DIV/0!</v>
      </c>
      <c r="DN35" s="15" t="e">
        <f t="shared" si="128"/>
        <v>#DIV/0!</v>
      </c>
      <c r="DO35" s="63">
        <f>IF(DK35=0,0,((DL35-0.2*$O$3)^2/(DL35+0.8*$O$3)))</f>
        <v>7.4792803757392223E-2</v>
      </c>
      <c r="DP35" s="15">
        <f t="shared" si="129"/>
        <v>0.22437841127217667</v>
      </c>
      <c r="DQ35" s="80">
        <v>3</v>
      </c>
      <c r="DR35" s="63">
        <v>0.89</v>
      </c>
      <c r="DS35" s="113" t="e">
        <f t="shared" ref="DS35:DS39" si="198">IF(DQ35=0,0,((DR35-0.2*$O$2)^2/(DR35+0.8*$O$2)))</f>
        <v>#DIV/0!</v>
      </c>
      <c r="DT35" s="15" t="e">
        <f t="shared" si="130"/>
        <v>#DIV/0!</v>
      </c>
      <c r="DU35" s="63">
        <f>IF(DQ35=0,0,((DR35-0.2*$O$3)^2/(DR35+0.8*$O$3)))</f>
        <v>7.6859978102961024E-2</v>
      </c>
      <c r="DV35" s="15">
        <f t="shared" si="131"/>
        <v>0.23057993430888307</v>
      </c>
      <c r="DW35" s="80">
        <v>4</v>
      </c>
      <c r="DX35" s="63">
        <v>0.99</v>
      </c>
      <c r="DY35" s="113" t="e">
        <f t="shared" ref="DY35:DY39" si="199">IF(DW35=0,0,((DX35-0.2*$O$2)^2/(DX35+0.8*$O$2)))</f>
        <v>#DIV/0!</v>
      </c>
      <c r="DZ35" s="15" t="e">
        <f t="shared" si="132"/>
        <v>#DIV/0!</v>
      </c>
      <c r="EA35" s="63">
        <f>IF(DW35=0,0,((DX35-0.2*$O$3)^2/(DX35+0.8*$O$3)))</f>
        <v>0.11054746446745041</v>
      </c>
      <c r="EB35" s="15">
        <f t="shared" si="133"/>
        <v>0.44218985786980164</v>
      </c>
      <c r="EC35" s="80">
        <v>4</v>
      </c>
      <c r="ED35" s="63">
        <v>0.99</v>
      </c>
      <c r="EE35" s="113" t="e">
        <f t="shared" ref="EE35:EE39" si="200">IF(EC35=0,0,((ED35-0.2*$O$2)^2/(ED35+0.8*$O$2)))</f>
        <v>#DIV/0!</v>
      </c>
      <c r="EF35" s="15" t="e">
        <f t="shared" si="134"/>
        <v>#DIV/0!</v>
      </c>
      <c r="EG35" s="63">
        <f>IF(EC35=0,0,((ED35-0.2*$O$3)^2/(ED35+0.8*$O$3)))</f>
        <v>0.11054746446745041</v>
      </c>
      <c r="EH35" s="15">
        <f t="shared" si="135"/>
        <v>0.44218985786980164</v>
      </c>
      <c r="EI35" s="80">
        <v>3</v>
      </c>
      <c r="EJ35" s="63">
        <v>0.89</v>
      </c>
      <c r="EK35" s="113" t="e">
        <f t="shared" ref="EK35:EK39" si="201">IF(EI35=0,0,((EJ35-0.2*$O$2)^2/(EJ35+0.8*$O$2)))</f>
        <v>#DIV/0!</v>
      </c>
      <c r="EL35" s="15" t="e">
        <f t="shared" si="136"/>
        <v>#DIV/0!</v>
      </c>
      <c r="EM35" s="63">
        <f>IF(EI35=0,0,((EJ35-0.2*$O$3)^2/(EJ35+0.8*$O$3)))</f>
        <v>7.6859978102961024E-2</v>
      </c>
      <c r="EN35" s="15">
        <f t="shared" si="137"/>
        <v>0.23057993430888307</v>
      </c>
      <c r="EO35" s="80">
        <v>3</v>
      </c>
      <c r="EP35" s="63">
        <v>0.89</v>
      </c>
      <c r="EQ35" s="113" t="e">
        <f t="shared" ref="EQ35:EQ39" si="202">IF(EO35=0,0,((EP35-0.2*$O$2)^2/(EP35+0.8*$O$2)))</f>
        <v>#DIV/0!</v>
      </c>
      <c r="ER35" s="15" t="e">
        <f t="shared" si="138"/>
        <v>#DIV/0!</v>
      </c>
      <c r="ES35" s="63">
        <f>IF(EO35=0,0,((EP35-0.2*$O$3)^2/(EP35+0.8*$O$3)))</f>
        <v>7.6859978102961024E-2</v>
      </c>
      <c r="ET35" s="15">
        <f t="shared" si="139"/>
        <v>0.23057993430888307</v>
      </c>
      <c r="EU35" s="80">
        <v>2</v>
      </c>
      <c r="EV35" s="63">
        <v>0.88500000000000001</v>
      </c>
      <c r="EW35" s="113" t="e">
        <f t="shared" ref="EW35:EW39" si="203">IF(EU35=0,0,((EV35-0.2*$O$2)^2/(EV35+0.8*$O$2)))</f>
        <v>#DIV/0!</v>
      </c>
      <c r="EX35" s="15" t="e">
        <f t="shared" si="140"/>
        <v>#DIV/0!</v>
      </c>
      <c r="EY35" s="63">
        <f>IF(EU35=0,0,((EV35-0.2*$O$3)^2/(EV35+0.8*$O$3)))</f>
        <v>7.5307420458883875E-2</v>
      </c>
      <c r="EZ35" s="15">
        <f t="shared" si="141"/>
        <v>0.15061484091776775</v>
      </c>
      <c r="FA35" s="80">
        <v>4</v>
      </c>
      <c r="FB35" s="63">
        <v>0.91</v>
      </c>
      <c r="FC35" s="113" t="e">
        <f t="shared" ref="FC35:FC39" si="204">IF(FA35=0,0,((FB35-0.2*$O$2)^2/(FB35+0.8*$O$2)))</f>
        <v>#DIV/0!</v>
      </c>
      <c r="FD35" s="15" t="e">
        <f t="shared" si="142"/>
        <v>#DIV/0!</v>
      </c>
      <c r="FE35" s="63">
        <f>IF(FA35=0,0,((FB35-0.2*$O$3)^2/(FB35+0.8*$O$3)))</f>
        <v>8.319951536355541E-2</v>
      </c>
      <c r="FF35" s="15">
        <f t="shared" si="143"/>
        <v>0.33279806145422164</v>
      </c>
      <c r="FG35" s="80">
        <v>6</v>
      </c>
      <c r="FH35" s="63">
        <v>0.91</v>
      </c>
      <c r="FI35" s="113" t="e">
        <f t="shared" ref="FI35:FI39" si="205">IF(FG35=0,0,((FH35-0.2*$O$2)^2/(FH35+0.8*$O$2)))</f>
        <v>#DIV/0!</v>
      </c>
      <c r="FJ35" s="15" t="e">
        <f t="shared" si="144"/>
        <v>#DIV/0!</v>
      </c>
      <c r="FK35" s="63">
        <f>IF(FG35=0,0,((FH35-0.2*$O$3)^2/(FH35+0.8*$O$3)))</f>
        <v>8.319951536355541E-2</v>
      </c>
      <c r="FL35" s="15">
        <f t="shared" si="145"/>
        <v>0.49919709218133246</v>
      </c>
      <c r="FM35" s="80">
        <v>6</v>
      </c>
      <c r="FN35" s="63">
        <v>0.91</v>
      </c>
      <c r="FO35" s="113" t="e">
        <f t="shared" ref="FO35:FO39" si="206">IF(FM35=0,0,((FN35-0.2*$O$2)^2/(FN35+0.8*$O$2)))</f>
        <v>#DIV/0!</v>
      </c>
      <c r="FP35" s="15" t="e">
        <f t="shared" si="146"/>
        <v>#DIV/0!</v>
      </c>
      <c r="FQ35" s="63">
        <f>IF(FM35=0,0,((FN35-0.2*$O$3)^2/(FN35+0.8*$O$3)))</f>
        <v>8.319951536355541E-2</v>
      </c>
      <c r="FR35" s="15">
        <f t="shared" si="147"/>
        <v>0.49919709218133246</v>
      </c>
      <c r="FS35" s="80">
        <v>6</v>
      </c>
      <c r="FT35" s="63">
        <v>0.89666666666666661</v>
      </c>
      <c r="FU35" s="113" t="e">
        <f t="shared" ref="FU35:FU39" si="207">IF(FS35=0,0,((FT35-0.2*$O$2)^2/(FT35+0.8*$O$2)))</f>
        <v>#DIV/0!</v>
      </c>
      <c r="FV35" s="15" t="e">
        <f t="shared" si="148"/>
        <v>#DIV/0!</v>
      </c>
      <c r="FW35" s="63">
        <f>IF(FS35=0,0,((FT35-0.2*$O$3)^2/(FT35+0.8*$O$3)))</f>
        <v>7.8950270433777892E-2</v>
      </c>
      <c r="FX35" s="15">
        <f t="shared" si="149"/>
        <v>0.47370162260266735</v>
      </c>
      <c r="FY35" s="80">
        <v>5</v>
      </c>
      <c r="FZ35" s="63">
        <v>0.86199999999999988</v>
      </c>
      <c r="GA35" s="113" t="e">
        <f t="shared" ref="GA35:GA39" si="208">IF(FY35=0,0,((FZ35-0.2*$O$2)^2/(FZ35+0.8*$O$2)))</f>
        <v>#DIV/0!</v>
      </c>
      <c r="GB35" s="15" t="e">
        <f t="shared" si="150"/>
        <v>#DIV/0!</v>
      </c>
      <c r="GC35" s="63">
        <f>IF(FY35=0,0,((FZ35-0.2*$O$3)^2/(FZ35+0.8*$O$3)))</f>
        <v>6.8335255765592573E-2</v>
      </c>
      <c r="GD35" s="15">
        <f t="shared" si="151"/>
        <v>0.34167627882796286</v>
      </c>
      <c r="GE35" s="80">
        <v>4</v>
      </c>
      <c r="GF35" s="63">
        <v>0.91500000000000004</v>
      </c>
      <c r="GG35" s="113" t="e">
        <f t="shared" ref="GG35:GG39" si="209">IF(GE35=0,0,((GF35-0.2*$O$2)^2/(GF35+0.8*$O$2)))</f>
        <v>#DIV/0!</v>
      </c>
      <c r="GH35" s="15" t="e">
        <f t="shared" si="152"/>
        <v>#DIV/0!</v>
      </c>
      <c r="GI35" s="63">
        <f>IF(GE35=0,0,((GF35-0.2*$O$3)^2/(GF35+0.8*$O$3)))</f>
        <v>8.4816363278000656E-2</v>
      </c>
      <c r="GJ35" s="15">
        <f t="shared" si="153"/>
        <v>0.33926545311200262</v>
      </c>
      <c r="GK35" s="80">
        <v>6</v>
      </c>
      <c r="GL35" s="63">
        <v>0.92500000000000016</v>
      </c>
      <c r="GM35" s="113" t="e">
        <f t="shared" ref="GM35:GM39" si="210">IF(GK35=0,0,((GL35-0.2*$O$2)^2/(GL35+0.8*$O$2)))</f>
        <v>#DIV/0!</v>
      </c>
      <c r="GN35" s="15" t="e">
        <f t="shared" si="154"/>
        <v>#DIV/0!</v>
      </c>
      <c r="GO35" s="63">
        <f>IF(GK35=0,0,((GL35-0.2*$O$3)^2/(GL35+0.8*$O$3)))</f>
        <v>8.8087914709031115E-2</v>
      </c>
      <c r="GP35" s="15">
        <f t="shared" si="155"/>
        <v>0.52852748825418672</v>
      </c>
      <c r="GQ35" s="80">
        <v>3</v>
      </c>
      <c r="GR35" s="63">
        <v>0.91999999999999993</v>
      </c>
      <c r="GS35" s="113" t="e">
        <f t="shared" ref="GS35:GS39" si="211">IF(GQ35=0,0,((GR35-0.2*$O$2)^2/(GR35+0.8*$O$2)))</f>
        <v>#DIV/0!</v>
      </c>
      <c r="GT35" s="15" t="e">
        <f t="shared" si="156"/>
        <v>#DIV/0!</v>
      </c>
      <c r="GU35" s="63">
        <f>IF(GQ35=0,0,((GR35-0.2*$O$3)^2/(GR35+0.8*$O$3)))</f>
        <v>8.6445853302864001E-2</v>
      </c>
      <c r="GV35" s="15">
        <f t="shared" si="157"/>
        <v>0.25933755990859197</v>
      </c>
      <c r="GW35" s="80">
        <v>5</v>
      </c>
      <c r="GX35" s="63">
        <v>0.8859999999999999</v>
      </c>
      <c r="GY35" s="113" t="e">
        <f t="shared" ref="GY35:GY39" si="212">IF(GW35=0,0,((GX35-0.2*$O$2)^2/(GX35+0.8*$O$2)))</f>
        <v>#DIV/0!</v>
      </c>
      <c r="GZ35" s="15" t="e">
        <f t="shared" si="158"/>
        <v>#DIV/0!</v>
      </c>
      <c r="HA35" s="63">
        <f>IF(GW35=0,0,((GX35-0.2*$O$3)^2/(GX35+0.8*$O$3)))</f>
        <v>7.5616888137568436E-2</v>
      </c>
      <c r="HB35" s="15">
        <f t="shared" si="159"/>
        <v>0.37808444068784219</v>
      </c>
      <c r="HC35" s="80">
        <v>1</v>
      </c>
      <c r="HD35" s="63">
        <v>0.86</v>
      </c>
      <c r="HE35" s="113" t="e">
        <f t="shared" ref="HE35:HE39" si="213">IF(HC35=0,0,((HD35-0.2*$O$2)^2/(HD35+0.8*$O$2)))</f>
        <v>#DIV/0!</v>
      </c>
      <c r="HF35" s="15" t="e">
        <f t="shared" si="160"/>
        <v>#DIV/0!</v>
      </c>
      <c r="HG35" s="63">
        <f>IF(HC35=0,0,((HD35-0.2*$O$3)^2/(HD35+0.8*$O$3)))</f>
        <v>6.7742299313725912E-2</v>
      </c>
      <c r="HH35" s="15">
        <f t="shared" si="161"/>
        <v>6.7742299313725912E-2</v>
      </c>
      <c r="HI35" s="80">
        <v>3</v>
      </c>
      <c r="HJ35" s="63">
        <v>0.91999999999999993</v>
      </c>
      <c r="HK35" s="113" t="e">
        <f t="shared" ref="HK35:HK39" si="214">IF(HI35=0,0,((HJ35-0.2*$O$2)^2/(HJ35+0.8*$O$2)))</f>
        <v>#DIV/0!</v>
      </c>
      <c r="HL35" s="15" t="e">
        <f t="shared" si="162"/>
        <v>#DIV/0!</v>
      </c>
      <c r="HM35" s="63">
        <f>IF(HI35=0,0,((HJ35-0.2*$O$3)^2/(HJ35+0.8*$O$3)))</f>
        <v>8.6445853302864001E-2</v>
      </c>
      <c r="HN35" s="15">
        <f t="shared" si="163"/>
        <v>0.25933755990859197</v>
      </c>
      <c r="HO35" s="80">
        <v>6</v>
      </c>
      <c r="HP35" s="63">
        <v>0.88333333333333341</v>
      </c>
      <c r="HQ35" s="113" t="e">
        <f t="shared" ref="HQ35:HQ39" si="215">IF(HO35=0,0,((HP35-0.2*$O$2)^2/(HP35+0.8*$O$2)))</f>
        <v>#DIV/0!</v>
      </c>
      <c r="HR35" s="15" t="e">
        <f t="shared" si="164"/>
        <v>#DIV/0!</v>
      </c>
      <c r="HS35" s="63">
        <f>IF(HO35=0,0,((HP35-0.2*$O$3)^2/(HP35+0.8*$O$3)))</f>
        <v>7.4792803757392265E-2</v>
      </c>
      <c r="HT35" s="15">
        <f t="shared" si="165"/>
        <v>0.44875682254435356</v>
      </c>
      <c r="HU35" s="80">
        <v>4</v>
      </c>
      <c r="HV35" s="63">
        <v>0.89</v>
      </c>
      <c r="HW35" s="113" t="e">
        <f t="shared" ref="HW35:HW39" si="216">IF(HU35=0,0,((HV35-0.2*$O$2)^2/(HV35+0.8*$O$2)))</f>
        <v>#DIV/0!</v>
      </c>
      <c r="HX35" s="15" t="e">
        <f t="shared" si="166"/>
        <v>#DIV/0!</v>
      </c>
      <c r="HY35" s="63">
        <f>IF(HU35=0,0,((HV35-0.2*$O$3)^2/(HV35+0.8*$O$3)))</f>
        <v>7.6859978102961024E-2</v>
      </c>
      <c r="HZ35" s="15">
        <f t="shared" si="167"/>
        <v>0.3074399124118441</v>
      </c>
      <c r="IA35" s="80">
        <v>4</v>
      </c>
      <c r="IB35" s="63">
        <v>0.92500000000000004</v>
      </c>
      <c r="IC35" s="113" t="e">
        <f t="shared" ref="IC35:IC39" si="217">IF(IA35=0,0,((IB35-0.2*$O$2)^2/(IB35+0.8*$O$2)))</f>
        <v>#DIV/0!</v>
      </c>
      <c r="ID35" s="15" t="e">
        <f t="shared" si="168"/>
        <v>#DIV/0!</v>
      </c>
      <c r="IE35" s="63">
        <f>IF(IA35=0,0,((IB35-0.2*$O$3)^2/(IB35+0.8*$O$3)))</f>
        <v>8.8087914709031073E-2</v>
      </c>
      <c r="IF35" s="15">
        <f t="shared" si="169"/>
        <v>0.35235165883612429</v>
      </c>
      <c r="IG35" s="80">
        <v>8</v>
      </c>
      <c r="IH35" s="63">
        <v>0.89375000000000004</v>
      </c>
      <c r="II35" s="113" t="e">
        <f t="shared" ref="II35:II39" si="218">IF(IG35=0,0,((IH35-0.2*$O$2)^2/(IH35+0.8*$O$2)))</f>
        <v>#DIV/0!</v>
      </c>
      <c r="IJ35" s="15" t="e">
        <f t="shared" si="170"/>
        <v>#DIV/0!</v>
      </c>
      <c r="IK35" s="63">
        <f>IF(IG35=0,0,((IH35-0.2*$O$3)^2/(IH35+0.8*$O$3)))</f>
        <v>7.8032934125435119E-2</v>
      </c>
      <c r="IL35" s="15">
        <f t="shared" si="171"/>
        <v>0.62426347300348095</v>
      </c>
      <c r="IM35" s="80">
        <v>6</v>
      </c>
      <c r="IN35" s="63">
        <v>0.88500000000000012</v>
      </c>
      <c r="IO35" s="113" t="e">
        <f t="shared" ref="IO35:IO39" si="219">IF(IM35=0,0,((IN35-0.2*$O$2)^2/(IN35+0.8*$O$2)))</f>
        <v>#DIV/0!</v>
      </c>
      <c r="IP35" s="15" t="e">
        <f t="shared" si="172"/>
        <v>#DIV/0!</v>
      </c>
      <c r="IQ35" s="63">
        <f>IF(IM35=0,0,((IN35-0.2*$O$3)^2/(IN35+0.8*$O$3)))</f>
        <v>7.5307420458883917E-2</v>
      </c>
      <c r="IR35" s="15">
        <f t="shared" si="173"/>
        <v>0.4518445227533035</v>
      </c>
      <c r="IS35" s="80">
        <v>8</v>
      </c>
      <c r="IT35" s="63">
        <v>0.94874999999999998</v>
      </c>
      <c r="IU35" s="113" t="e">
        <f t="shared" ref="IU35:IU39" si="220">IF(IS35=0,0,((IT35-0.2*$O$2)^2/(IT35+0.8*$O$2)))</f>
        <v>#DIV/0!</v>
      </c>
      <c r="IV35" s="15" t="e">
        <f t="shared" si="174"/>
        <v>#DIV/0!</v>
      </c>
      <c r="IW35" s="63">
        <f>IF(IS35=0,0,((IT35-0.2*$O$3)^2/(IT35+0.8*$O$3)))</f>
        <v>9.6057242186140424E-2</v>
      </c>
      <c r="IX35" s="15">
        <f t="shared" si="175"/>
        <v>0.76845793748912339</v>
      </c>
      <c r="IY35" s="80">
        <v>8</v>
      </c>
      <c r="IZ35" s="63">
        <v>0.94874999999999998</v>
      </c>
      <c r="JA35" s="113" t="e">
        <f t="shared" ref="JA35:JA39" si="221">IF(IY35=0,0,((IZ35-0.2*$O$2)^2/(IZ35+0.8*$O$2)))</f>
        <v>#DIV/0!</v>
      </c>
      <c r="JB35" s="15" t="e">
        <f t="shared" si="176"/>
        <v>#DIV/0!</v>
      </c>
      <c r="JC35" s="63">
        <f>IF(IY35=0,0,((IZ35-0.2*$O$3)^2/(IZ35+0.8*$O$3)))</f>
        <v>9.6057242186140424E-2</v>
      </c>
      <c r="JD35" s="15">
        <f t="shared" si="177"/>
        <v>0.76845793748912339</v>
      </c>
      <c r="JE35" s="80">
        <v>8</v>
      </c>
      <c r="JF35" s="63">
        <v>0.94874999999999998</v>
      </c>
      <c r="JG35" s="113" t="e">
        <f t="shared" ref="JG35:JG39" si="222">IF(JE35=0,0,((JF35-0.2*$O$2)^2/(JF35+0.8*$O$2)))</f>
        <v>#DIV/0!</v>
      </c>
      <c r="JH35" s="15" t="e">
        <f t="shared" si="178"/>
        <v>#DIV/0!</v>
      </c>
      <c r="JI35" s="63">
        <f>IF(JE35=0,0,((JF35-0.2*$O$3)^2/(JF35+0.8*$O$3)))</f>
        <v>9.6057242186140424E-2</v>
      </c>
      <c r="JJ35" s="15">
        <f t="shared" si="179"/>
        <v>0.76845793748912339</v>
      </c>
      <c r="JK35" s="80">
        <v>4</v>
      </c>
      <c r="JL35" s="63">
        <v>0.92500000000000004</v>
      </c>
      <c r="JM35" s="113" t="e">
        <f t="shared" ref="JM35:JM39" si="223">IF(JK35=0,0,((JL35-0.2*$O$2)^2/(JL35+0.8*$O$2)))</f>
        <v>#DIV/0!</v>
      </c>
      <c r="JN35" s="15" t="e">
        <f t="shared" si="180"/>
        <v>#DIV/0!</v>
      </c>
      <c r="JO35" s="63">
        <f>IF(JK35=0,0,((JL35-0.2*$O$3)^2/(JL35+0.8*$O$3)))</f>
        <v>8.8087914709031073E-2</v>
      </c>
      <c r="JP35" s="15">
        <f t="shared" si="181"/>
        <v>0.35235165883612429</v>
      </c>
    </row>
    <row r="36" spans="1:299" x14ac:dyDescent="0.25">
      <c r="B36" s="113" t="s">
        <v>3</v>
      </c>
      <c r="C36" s="63" t="e">
        <f>(0.61-0.2*$O$2)^2/(0.61+0.8*$O$2)</f>
        <v>#DIV/0!</v>
      </c>
      <c r="D36" s="63">
        <f>(0.61-0.2*$O$3)^2/(0.61+0.8*$O$3)</f>
        <v>1.2354798725803967E-2</v>
      </c>
      <c r="E36" s="63" t="e">
        <f t="shared" si="1"/>
        <v>#DIV/0!</v>
      </c>
      <c r="F36" s="15">
        <f t="shared" si="2"/>
        <v>0</v>
      </c>
      <c r="G36" s="80">
        <v>4</v>
      </c>
      <c r="H36" s="63">
        <v>0.67249999999999999</v>
      </c>
      <c r="I36" s="113" t="e">
        <f t="shared" si="3"/>
        <v>#DIV/0!</v>
      </c>
      <c r="J36" s="15" t="e">
        <f t="shared" si="92"/>
        <v>#DIV/0!</v>
      </c>
      <c r="K36" s="63">
        <f t="shared" si="0"/>
        <v>2.2445406858221318E-2</v>
      </c>
      <c r="L36" s="15">
        <f t="shared" si="93"/>
        <v>8.9781627432885272E-2</v>
      </c>
      <c r="M36" s="80">
        <v>8</v>
      </c>
      <c r="N36" s="63">
        <v>0.71500000000000008</v>
      </c>
      <c r="O36" s="113" t="e">
        <f t="shared" si="4"/>
        <v>#DIV/0!</v>
      </c>
      <c r="P36" s="15" t="e">
        <f t="shared" si="94"/>
        <v>#DIV/0!</v>
      </c>
      <c r="Q36" s="63">
        <f t="shared" si="5"/>
        <v>3.0821339627796908E-2</v>
      </c>
      <c r="R36" s="15">
        <f t="shared" si="95"/>
        <v>0.24657071702237526</v>
      </c>
      <c r="S36" s="80">
        <v>4</v>
      </c>
      <c r="T36" s="63">
        <v>0.69750000000000001</v>
      </c>
      <c r="U36" s="113" t="e">
        <f t="shared" si="6"/>
        <v>#DIV/0!</v>
      </c>
      <c r="V36" s="15" t="e">
        <f t="shared" si="96"/>
        <v>#DIV/0!</v>
      </c>
      <c r="W36" s="63">
        <f t="shared" si="7"/>
        <v>2.7229257927783912E-2</v>
      </c>
      <c r="X36" s="15">
        <f t="shared" si="97"/>
        <v>0.10891703171113565</v>
      </c>
      <c r="Y36" s="80">
        <v>4</v>
      </c>
      <c r="Z36" s="63">
        <v>0.73750000000000004</v>
      </c>
      <c r="AA36" s="113" t="e">
        <f t="shared" si="182"/>
        <v>#DIV/0!</v>
      </c>
      <c r="AB36" s="15" t="e">
        <f t="shared" si="98"/>
        <v>#DIV/0!</v>
      </c>
      <c r="AC36" s="63">
        <f t="shared" ref="AC36:AC39" si="224">IF(Y36=0,0,((Z36-0.2*$O$3)^2/(Z36+0.8*$O$3)))</f>
        <v>3.5726570723953958E-2</v>
      </c>
      <c r="AD36" s="15">
        <f t="shared" si="99"/>
        <v>0.14290628289581583</v>
      </c>
      <c r="AE36" s="80">
        <v>3</v>
      </c>
      <c r="AF36" s="63">
        <v>0.67666666666666664</v>
      </c>
      <c r="AG36" s="113" t="e">
        <f t="shared" si="183"/>
        <v>#DIV/0!</v>
      </c>
      <c r="AH36" s="15" t="e">
        <f t="shared" si="100"/>
        <v>#DIV/0!</v>
      </c>
      <c r="AI36" s="63">
        <f t="shared" ref="AI36:AI39" si="225">IF(AE36=0,0,((AF36-0.2*$O$3)^2/(AF36+0.8*$O$3)))</f>
        <v>2.3213861376992256E-2</v>
      </c>
      <c r="AJ36" s="15">
        <f t="shared" si="101"/>
        <v>6.9641584130976764E-2</v>
      </c>
      <c r="AK36" s="80">
        <v>7</v>
      </c>
      <c r="AL36" s="63">
        <v>0.66142857142857159</v>
      </c>
      <c r="AM36" s="113" t="e">
        <f t="shared" si="184"/>
        <v>#DIV/0!</v>
      </c>
      <c r="AN36" s="15" t="e">
        <f t="shared" si="102"/>
        <v>#DIV/0!</v>
      </c>
      <c r="AO36" s="63">
        <f t="shared" ref="AO36:AO39" si="226">IF(AK36=0,0,((AL36-0.2*$O$3)^2/(AL36+0.8*$O$3)))</f>
        <v>2.04604281812799E-2</v>
      </c>
      <c r="AP36" s="15">
        <f t="shared" si="103"/>
        <v>0.14322299726895929</v>
      </c>
      <c r="AQ36" s="80">
        <v>8</v>
      </c>
      <c r="AR36" s="63">
        <v>0.71500000000000008</v>
      </c>
      <c r="AS36" s="113" t="e">
        <f t="shared" si="185"/>
        <v>#DIV/0!</v>
      </c>
      <c r="AT36" s="15" t="e">
        <f t="shared" si="104"/>
        <v>#DIV/0!</v>
      </c>
      <c r="AU36" s="63">
        <f t="shared" ref="AU36:AU39" si="227">IF(AQ36=0,0,((AR36-0.2*$O$3)^2/(AR36+0.8*$O$3)))</f>
        <v>3.0821339627796908E-2</v>
      </c>
      <c r="AV36" s="15">
        <f t="shared" si="105"/>
        <v>0.24657071702237526</v>
      </c>
      <c r="AW36" s="80">
        <v>5</v>
      </c>
      <c r="AX36" s="63">
        <v>0.72</v>
      </c>
      <c r="AY36" s="113" t="e">
        <f t="shared" si="186"/>
        <v>#DIV/0!</v>
      </c>
      <c r="AZ36" s="15" t="e">
        <f t="shared" si="106"/>
        <v>#DIV/0!</v>
      </c>
      <c r="BA36" s="63">
        <f t="shared" ref="BA36:BA39" si="228">IF(AW36=0,0,((AX36-0.2*$O$3)^2/(AX36+0.8*$O$3)))</f>
        <v>3.1883757135443669E-2</v>
      </c>
      <c r="BB36" s="15">
        <f t="shared" si="107"/>
        <v>0.15941878567721834</v>
      </c>
      <c r="BC36" s="80">
        <v>3</v>
      </c>
      <c r="BD36" s="63">
        <v>0.68</v>
      </c>
      <c r="BE36" s="113" t="e">
        <f t="shared" si="187"/>
        <v>#DIV/0!</v>
      </c>
      <c r="BF36" s="15" t="e">
        <f t="shared" si="108"/>
        <v>#DIV/0!</v>
      </c>
      <c r="BG36" s="63">
        <f t="shared" ref="BG36:BG39" si="229">IF(BC36=0,0,((BD36-0.2*$O$3)^2/(BD36+0.8*$O$3)))</f>
        <v>2.3836994637467392E-2</v>
      </c>
      <c r="BH36" s="15">
        <f t="shared" si="109"/>
        <v>7.1510983912402182E-2</v>
      </c>
      <c r="BI36" s="80">
        <v>12</v>
      </c>
      <c r="BJ36" s="63">
        <v>0.68916666666666659</v>
      </c>
      <c r="BK36" s="113" t="e">
        <f t="shared" si="188"/>
        <v>#DIV/0!</v>
      </c>
      <c r="BL36" s="15" t="e">
        <f t="shared" si="110"/>
        <v>#DIV/0!</v>
      </c>
      <c r="BM36" s="63">
        <f t="shared" ref="BM36:BM39" si="230">IF(BI36=0,0,((BJ36-0.2*$O$3)^2/(BJ36+0.8*$O$3)))</f>
        <v>2.5588710515056946E-2</v>
      </c>
      <c r="BN36" s="15">
        <f t="shared" si="111"/>
        <v>0.30706452618068336</v>
      </c>
      <c r="BO36" s="80">
        <v>6</v>
      </c>
      <c r="BP36" s="63">
        <v>0.65666666666666673</v>
      </c>
      <c r="BQ36" s="113" t="e">
        <f t="shared" si="189"/>
        <v>#DIV/0!</v>
      </c>
      <c r="BR36" s="15" t="e">
        <f t="shared" si="112"/>
        <v>#DIV/0!</v>
      </c>
      <c r="BS36" s="63">
        <f t="shared" ref="BS36:BS39" si="231">IF(BO36=0,0,((BP36-0.2*$O$3)^2/(BP36+0.8*$O$3)))</f>
        <v>1.9632320449632368E-2</v>
      </c>
      <c r="BT36" s="63">
        <f t="shared" si="113"/>
        <v>0.11779392269779421</v>
      </c>
      <c r="BU36" s="26">
        <v>10</v>
      </c>
      <c r="BV36" s="195">
        <v>0.72100000000000009</v>
      </c>
      <c r="BW36" s="63" t="e">
        <f t="shared" si="190"/>
        <v>#DIV/0!</v>
      </c>
      <c r="BX36" s="15" t="e">
        <f t="shared" si="114"/>
        <v>#DIV/0!</v>
      </c>
      <c r="BY36" s="63">
        <f t="shared" ref="BY36:BY39" si="232">IF(BU36=0,0,((BV36-0.2*$O$3)^2/(BV36+0.8*$O$3)))</f>
        <v>3.2098148151261253E-2</v>
      </c>
      <c r="BZ36" s="15">
        <f t="shared" si="115"/>
        <v>0.32098148151261252</v>
      </c>
      <c r="CA36" s="80">
        <v>6</v>
      </c>
      <c r="CB36" s="63">
        <v>0.70333333333333325</v>
      </c>
      <c r="CC36" s="113" t="e">
        <f t="shared" si="191"/>
        <v>#DIV/0!</v>
      </c>
      <c r="CD36" s="15" t="e">
        <f t="shared" si="116"/>
        <v>#DIV/0!</v>
      </c>
      <c r="CE36" s="63">
        <f t="shared" ref="CE36:CE39" si="233">IF(CA36=0,0,((CB36-0.2*$O$3)^2/(CB36+0.8*$O$3)))</f>
        <v>2.840462708617034E-2</v>
      </c>
      <c r="CF36" s="15">
        <f t="shared" si="117"/>
        <v>0.17042776251702205</v>
      </c>
      <c r="CG36" s="80">
        <v>4</v>
      </c>
      <c r="CH36" s="63">
        <v>0.66499999999999992</v>
      </c>
      <c r="CI36" s="113" t="e">
        <f t="shared" si="192"/>
        <v>#DIV/0!</v>
      </c>
      <c r="CJ36" s="15" t="e">
        <f t="shared" si="118"/>
        <v>#DIV/0!</v>
      </c>
      <c r="CK36" s="63">
        <f t="shared" ref="CK36:CK39" si="234">IF(CG36=0,0,((CH36-0.2*$O$3)^2/(CH36+0.8*$O$3)))</f>
        <v>2.1091663974112135E-2</v>
      </c>
      <c r="CL36" s="15">
        <f t="shared" si="119"/>
        <v>8.4366655896448539E-2</v>
      </c>
      <c r="CM36" s="80">
        <v>5</v>
      </c>
      <c r="CN36" s="15">
        <v>0.67</v>
      </c>
      <c r="CO36" s="113" t="e">
        <f t="shared" si="193"/>
        <v>#DIV/0!</v>
      </c>
      <c r="CP36" s="15" t="e">
        <f t="shared" si="120"/>
        <v>#DIV/0!</v>
      </c>
      <c r="CQ36" s="63">
        <f t="shared" ref="CQ36:CQ39" si="235">IF(CM36=0,0,((CN36-0.2*$O$3)^2/(CN36+0.8*$O$3)))</f>
        <v>2.1989936909522903E-2</v>
      </c>
      <c r="CR36" s="15">
        <f t="shared" si="121"/>
        <v>0.10994968454761452</v>
      </c>
      <c r="CS36" s="80">
        <v>8</v>
      </c>
      <c r="CT36" s="15">
        <v>0.71500000000000008</v>
      </c>
      <c r="CU36" s="113" t="e">
        <f t="shared" si="194"/>
        <v>#DIV/0!</v>
      </c>
      <c r="CV36" s="15" t="e">
        <f t="shared" si="122"/>
        <v>#DIV/0!</v>
      </c>
      <c r="CW36" s="63">
        <f t="shared" ref="CW36:CW39" si="236">IF(CS36=0,0,((CT36-0.2*$O$3)^2/(CT36+0.8*$O$3)))</f>
        <v>3.0821339627796908E-2</v>
      </c>
      <c r="CX36" s="15">
        <f t="shared" si="123"/>
        <v>0.24657071702237526</v>
      </c>
      <c r="CY36" s="80">
        <v>5</v>
      </c>
      <c r="CZ36" s="63">
        <v>0.72</v>
      </c>
      <c r="DA36" s="113" t="e">
        <f t="shared" si="195"/>
        <v>#DIV/0!</v>
      </c>
      <c r="DB36" s="15" t="e">
        <f t="shared" si="124"/>
        <v>#DIV/0!</v>
      </c>
      <c r="DC36" s="63">
        <f t="shared" ref="DC36:DC39" si="237">IF(CY36=0,0,((CZ36-0.2*$O$3)^2/(CZ36+0.8*$O$3)))</f>
        <v>3.1883757135443669E-2</v>
      </c>
      <c r="DD36" s="15">
        <f t="shared" si="125"/>
        <v>0.15941878567721834</v>
      </c>
      <c r="DE36" s="80">
        <v>7</v>
      </c>
      <c r="DF36" s="63">
        <v>0.66142857142857159</v>
      </c>
      <c r="DG36" s="113" t="e">
        <f t="shared" si="196"/>
        <v>#DIV/0!</v>
      </c>
      <c r="DH36" s="15" t="e">
        <f t="shared" si="126"/>
        <v>#DIV/0!</v>
      </c>
      <c r="DI36" s="63">
        <f t="shared" ref="DI36:DI39" si="238">IF(DE36=0,0,((DF36-0.2*$O$3)^2/(DF36+0.8*$O$3)))</f>
        <v>2.04604281812799E-2</v>
      </c>
      <c r="DJ36" s="15">
        <f t="shared" si="127"/>
        <v>0.14322299726895929</v>
      </c>
      <c r="DK36" s="80">
        <v>7</v>
      </c>
      <c r="DL36" s="63">
        <v>0.68142857142857149</v>
      </c>
      <c r="DM36" s="113" t="e">
        <f t="shared" si="197"/>
        <v>#DIV/0!</v>
      </c>
      <c r="DN36" s="15" t="e">
        <f t="shared" si="128"/>
        <v>#DIV/0!</v>
      </c>
      <c r="DO36" s="63">
        <f t="shared" ref="DO36:DO39" si="239">IF(DK36=0,0,((DL36-0.2*$O$3)^2/(DL36+0.8*$O$3)))</f>
        <v>2.4106320861411182E-2</v>
      </c>
      <c r="DP36" s="15">
        <f t="shared" si="129"/>
        <v>0.16874424602987828</v>
      </c>
      <c r="DQ36" s="80">
        <v>6</v>
      </c>
      <c r="DR36" s="63">
        <v>0.70666666666666667</v>
      </c>
      <c r="DS36" s="113" t="e">
        <f t="shared" si="198"/>
        <v>#DIV/0!</v>
      </c>
      <c r="DT36" s="15" t="e">
        <f t="shared" si="130"/>
        <v>#DIV/0!</v>
      </c>
      <c r="DU36" s="63">
        <f t="shared" ref="DU36:DU39" si="240">IF(DQ36=0,0,((DR36-0.2*$O$3)^2/(DR36+0.8*$O$3)))</f>
        <v>2.9086173708693364E-2</v>
      </c>
      <c r="DV36" s="15">
        <f t="shared" si="131"/>
        <v>0.17451704225216019</v>
      </c>
      <c r="DW36" s="80">
        <v>5</v>
      </c>
      <c r="DX36" s="63">
        <v>0.72</v>
      </c>
      <c r="DY36" s="113" t="e">
        <f t="shared" si="199"/>
        <v>#DIV/0!</v>
      </c>
      <c r="DZ36" s="15" t="e">
        <f t="shared" si="132"/>
        <v>#DIV/0!</v>
      </c>
      <c r="EA36" s="63">
        <f t="shared" ref="EA36:EA39" si="241">IF(DW36=0,0,((DX36-0.2*$O$3)^2/(DX36+0.8*$O$3)))</f>
        <v>3.1883757135443669E-2</v>
      </c>
      <c r="EB36" s="15">
        <f t="shared" si="133"/>
        <v>0.15941878567721834</v>
      </c>
      <c r="EC36" s="80">
        <v>5</v>
      </c>
      <c r="ED36" s="63">
        <v>0.72</v>
      </c>
      <c r="EE36" s="113" t="e">
        <f t="shared" si="200"/>
        <v>#DIV/0!</v>
      </c>
      <c r="EF36" s="15" t="e">
        <f t="shared" si="134"/>
        <v>#DIV/0!</v>
      </c>
      <c r="EG36" s="63">
        <f t="shared" ref="EG36:EG39" si="242">IF(EC36=0,0,((ED36-0.2*$O$3)^2/(ED36+0.8*$O$3)))</f>
        <v>3.1883757135443669E-2</v>
      </c>
      <c r="EH36" s="15">
        <f t="shared" si="135"/>
        <v>0.15941878567721834</v>
      </c>
      <c r="EI36" s="80">
        <v>6</v>
      </c>
      <c r="EJ36" s="63">
        <v>0.70666666666666667</v>
      </c>
      <c r="EK36" s="113" t="e">
        <f t="shared" si="201"/>
        <v>#DIV/0!</v>
      </c>
      <c r="EL36" s="15" t="e">
        <f t="shared" si="136"/>
        <v>#DIV/0!</v>
      </c>
      <c r="EM36" s="63">
        <f t="shared" ref="EM36:EM39" si="243">IF(EI36=0,0,((EJ36-0.2*$O$3)^2/(EJ36+0.8*$O$3)))</f>
        <v>2.9086173708693364E-2</v>
      </c>
      <c r="EN36" s="15">
        <f t="shared" si="137"/>
        <v>0.17451704225216019</v>
      </c>
      <c r="EO36" s="80">
        <v>6</v>
      </c>
      <c r="EP36" s="63">
        <v>0.70666666666666667</v>
      </c>
      <c r="EQ36" s="113" t="e">
        <f t="shared" si="202"/>
        <v>#DIV/0!</v>
      </c>
      <c r="ER36" s="15" t="e">
        <f t="shared" si="138"/>
        <v>#DIV/0!</v>
      </c>
      <c r="ES36" s="63">
        <f t="shared" ref="ES36:ES39" si="244">IF(EO36=0,0,((EP36-0.2*$O$3)^2/(EP36+0.8*$O$3)))</f>
        <v>2.9086173708693364E-2</v>
      </c>
      <c r="ET36" s="15">
        <f t="shared" si="139"/>
        <v>0.17451704225216019</v>
      </c>
      <c r="EU36" s="80">
        <v>3</v>
      </c>
      <c r="EV36" s="63">
        <v>0.67666666666666675</v>
      </c>
      <c r="EW36" s="113" t="e">
        <f t="shared" si="203"/>
        <v>#DIV/0!</v>
      </c>
      <c r="EX36" s="15" t="e">
        <f t="shared" si="140"/>
        <v>#DIV/0!</v>
      </c>
      <c r="EY36" s="63">
        <f t="shared" ref="EY36:EY39" si="245">IF(EU36=0,0,((EV36-0.2*$O$3)^2/(EV36+0.8*$O$3)))</f>
        <v>2.3213861376992277E-2</v>
      </c>
      <c r="EZ36" s="15">
        <f t="shared" si="141"/>
        <v>6.9641584130976833E-2</v>
      </c>
      <c r="FA36" s="80">
        <v>8</v>
      </c>
      <c r="FB36" s="63">
        <v>0.72</v>
      </c>
      <c r="FC36" s="113" t="e">
        <f t="shared" si="204"/>
        <v>#DIV/0!</v>
      </c>
      <c r="FD36" s="15" t="e">
        <f t="shared" si="142"/>
        <v>#DIV/0!</v>
      </c>
      <c r="FE36" s="63">
        <f t="shared" ref="FE36:FE39" si="246">IF(FA36=0,0,((FB36-0.2*$O$3)^2/(FB36+0.8*$O$3)))</f>
        <v>3.1883757135443669E-2</v>
      </c>
      <c r="FF36" s="15">
        <f t="shared" si="143"/>
        <v>0.25507005708354935</v>
      </c>
      <c r="FG36" s="80">
        <v>5</v>
      </c>
      <c r="FH36" s="63">
        <v>0.68799999999999994</v>
      </c>
      <c r="FI36" s="113" t="e">
        <f t="shared" si="205"/>
        <v>#DIV/0!</v>
      </c>
      <c r="FJ36" s="15" t="e">
        <f t="shared" si="144"/>
        <v>#DIV/0!</v>
      </c>
      <c r="FK36" s="63">
        <f t="shared" ref="FK36:FK39" si="247">IF(FG36=0,0,((FH36-0.2*$O$3)^2/(FH36+0.8*$O$3)))</f>
        <v>2.5362675878076016E-2</v>
      </c>
      <c r="FL36" s="15">
        <f t="shared" si="145"/>
        <v>0.12681337939038007</v>
      </c>
      <c r="FM36" s="80">
        <v>5</v>
      </c>
      <c r="FN36" s="63">
        <v>0.68799999999999994</v>
      </c>
      <c r="FO36" s="113" t="e">
        <f t="shared" si="206"/>
        <v>#DIV/0!</v>
      </c>
      <c r="FP36" s="15" t="e">
        <f t="shared" si="146"/>
        <v>#DIV/0!</v>
      </c>
      <c r="FQ36" s="63">
        <f t="shared" ref="FQ36:FQ39" si="248">IF(FM36=0,0,((FN36-0.2*$O$3)^2/(FN36+0.8*$O$3)))</f>
        <v>2.5362675878076016E-2</v>
      </c>
      <c r="FR36" s="15">
        <f t="shared" si="147"/>
        <v>0.12681337939038007</v>
      </c>
      <c r="FS36" s="80">
        <v>6</v>
      </c>
      <c r="FT36" s="63">
        <v>0.67499999999999993</v>
      </c>
      <c r="FU36" s="113" t="e">
        <f t="shared" si="207"/>
        <v>#DIV/0!</v>
      </c>
      <c r="FV36" s="15" t="e">
        <f t="shared" si="148"/>
        <v>#DIV/0!</v>
      </c>
      <c r="FW36" s="63">
        <f t="shared" ref="FW36:FW39" si="249">IF(FS36=0,0,((FT36-0.2*$O$3)^2/(FT36+0.8*$O$3)))</f>
        <v>2.2905081759621183E-2</v>
      </c>
      <c r="FX36" s="15">
        <f t="shared" si="149"/>
        <v>0.1374304905577271</v>
      </c>
      <c r="FY36" s="80">
        <v>6</v>
      </c>
      <c r="FZ36" s="63">
        <v>0.70833333333333337</v>
      </c>
      <c r="GA36" s="113" t="e">
        <f t="shared" si="208"/>
        <v>#DIV/0!</v>
      </c>
      <c r="GB36" s="15" t="e">
        <f t="shared" si="150"/>
        <v>#DIV/0!</v>
      </c>
      <c r="GC36" s="63">
        <f t="shared" ref="GC36:GC39" si="250">IF(FY36=0,0,((FZ36-0.2*$O$3)^2/(FZ36+0.8*$O$3)))</f>
        <v>2.9429637079875948E-2</v>
      </c>
      <c r="GD36" s="15">
        <f t="shared" si="151"/>
        <v>0.17657782247925569</v>
      </c>
      <c r="GE36" s="80">
        <v>3</v>
      </c>
      <c r="GF36" s="63">
        <v>0.73</v>
      </c>
      <c r="GG36" s="113" t="e">
        <f t="shared" si="209"/>
        <v>#DIV/0!</v>
      </c>
      <c r="GH36" s="15" t="e">
        <f t="shared" si="152"/>
        <v>#DIV/0!</v>
      </c>
      <c r="GI36" s="63">
        <f t="shared" ref="GI36:GI39" si="251">IF(GE36=0,0,((GF36-0.2*$O$3)^2/(GF36+0.8*$O$3)))</f>
        <v>3.4056107371629958E-2</v>
      </c>
      <c r="GJ36" s="15">
        <f t="shared" si="153"/>
        <v>0.10216832211488988</v>
      </c>
      <c r="GK36" s="80">
        <v>7</v>
      </c>
      <c r="GL36" s="63">
        <v>0.69285714285714284</v>
      </c>
      <c r="GM36" s="113" t="e">
        <f t="shared" si="210"/>
        <v>#DIV/0!</v>
      </c>
      <c r="GN36" s="15" t="e">
        <f t="shared" si="154"/>
        <v>#DIV/0!</v>
      </c>
      <c r="GO36" s="63">
        <f t="shared" ref="GO36:GO39" si="252">IF(GK36=0,0,((GL36-0.2*$O$3)^2/(GL36+0.8*$O$3)))</f>
        <v>2.6309619446360608E-2</v>
      </c>
      <c r="GP36" s="15">
        <f t="shared" si="155"/>
        <v>0.18416733612452424</v>
      </c>
      <c r="GQ36" s="80">
        <v>6</v>
      </c>
      <c r="GR36" s="63">
        <v>0.67666666666666675</v>
      </c>
      <c r="GS36" s="113" t="e">
        <f t="shared" si="211"/>
        <v>#DIV/0!</v>
      </c>
      <c r="GT36" s="15" t="e">
        <f t="shared" si="156"/>
        <v>#DIV/0!</v>
      </c>
      <c r="GU36" s="63">
        <f t="shared" ref="GU36:GU39" si="253">IF(GQ36=0,0,((GR36-0.2*$O$3)^2/(GR36+0.8*$O$3)))</f>
        <v>2.3213861376992277E-2</v>
      </c>
      <c r="GV36" s="15">
        <f t="shared" si="157"/>
        <v>0.13928316826195367</v>
      </c>
      <c r="GW36" s="80">
        <v>5</v>
      </c>
      <c r="GX36" s="63">
        <v>0.65800000000000003</v>
      </c>
      <c r="GY36" s="113" t="e">
        <f t="shared" si="212"/>
        <v>#DIV/0!</v>
      </c>
      <c r="GZ36" s="15" t="e">
        <f t="shared" si="158"/>
        <v>#DIV/0!</v>
      </c>
      <c r="HA36" s="63">
        <f t="shared" ref="HA36:HA39" si="254">IF(GW36=0,0,((GX36-0.2*$O$3)^2/(GX36+0.8*$O$3)))</f>
        <v>1.9862626284530331E-2</v>
      </c>
      <c r="HB36" s="15">
        <f t="shared" si="159"/>
        <v>9.9313131422651663E-2</v>
      </c>
      <c r="HC36" s="80">
        <v>11</v>
      </c>
      <c r="HD36" s="63">
        <v>0.6890909090909092</v>
      </c>
      <c r="HE36" s="113" t="e">
        <f t="shared" si="213"/>
        <v>#DIV/0!</v>
      </c>
      <c r="HF36" s="15" t="e">
        <f t="shared" si="160"/>
        <v>#DIV/0!</v>
      </c>
      <c r="HG36" s="63">
        <f t="shared" ref="HG36:HG39" si="255">IF(HC36=0,0,((HD36-0.2*$O$3)^2/(HD36+0.8*$O$3)))</f>
        <v>2.5574005690677578E-2</v>
      </c>
      <c r="HH36" s="15">
        <f t="shared" si="161"/>
        <v>0.28131406259745334</v>
      </c>
      <c r="HI36" s="80">
        <v>6</v>
      </c>
      <c r="HJ36" s="63">
        <v>0.67666666666666675</v>
      </c>
      <c r="HK36" s="113" t="e">
        <f t="shared" si="214"/>
        <v>#DIV/0!</v>
      </c>
      <c r="HL36" s="15" t="e">
        <f t="shared" si="162"/>
        <v>#DIV/0!</v>
      </c>
      <c r="HM36" s="63">
        <f t="shared" ref="HM36:HM39" si="256">IF(HI36=0,0,((HJ36-0.2*$O$3)^2/(HJ36+0.8*$O$3)))</f>
        <v>2.3213861376992277E-2</v>
      </c>
      <c r="HN36" s="15">
        <f t="shared" si="163"/>
        <v>0.13928316826195367</v>
      </c>
      <c r="HO36" s="80">
        <v>4</v>
      </c>
      <c r="HP36" s="63">
        <v>0.69750000000000001</v>
      </c>
      <c r="HQ36" s="113" t="e">
        <f t="shared" si="215"/>
        <v>#DIV/0!</v>
      </c>
      <c r="HR36" s="15" t="e">
        <f t="shared" si="164"/>
        <v>#DIV/0!</v>
      </c>
      <c r="HS36" s="63">
        <f t="shared" ref="HS36:HS39" si="257">IF(HO36=0,0,((HP36-0.2*$O$3)^2/(HP36+0.8*$O$3)))</f>
        <v>2.7229257927783912E-2</v>
      </c>
      <c r="HT36" s="15">
        <f t="shared" si="165"/>
        <v>0.10891703171113565</v>
      </c>
      <c r="HU36" s="80">
        <v>11</v>
      </c>
      <c r="HV36" s="63">
        <v>0.69454545454545458</v>
      </c>
      <c r="HW36" s="113" t="e">
        <f t="shared" si="216"/>
        <v>#DIV/0!</v>
      </c>
      <c r="HX36" s="15" t="e">
        <f t="shared" si="166"/>
        <v>#DIV/0!</v>
      </c>
      <c r="HY36" s="63">
        <f t="shared" ref="HY36:HY39" si="258">IF(HU36=0,0,((HV36-0.2*$O$3)^2/(HV36+0.8*$O$3)))</f>
        <v>2.6642401152791116E-2</v>
      </c>
      <c r="HZ36" s="15">
        <f t="shared" si="167"/>
        <v>0.29306641268070227</v>
      </c>
      <c r="IA36" s="80">
        <v>5</v>
      </c>
      <c r="IB36" s="63">
        <v>0.71599999999999997</v>
      </c>
      <c r="IC36" s="113" t="e">
        <f t="shared" si="217"/>
        <v>#DIV/0!</v>
      </c>
      <c r="ID36" s="15" t="e">
        <f t="shared" si="168"/>
        <v>#DIV/0!</v>
      </c>
      <c r="IE36" s="63">
        <f t="shared" ref="IE36:IE39" si="259">IF(IA36=0,0,((IB36-0.2*$O$3)^2/(IB36+0.8*$O$3)))</f>
        <v>3.1032548881075043E-2</v>
      </c>
      <c r="IF36" s="15">
        <f t="shared" si="169"/>
        <v>0.15516274440537522</v>
      </c>
      <c r="IG36" s="80">
        <v>3</v>
      </c>
      <c r="IH36" s="63">
        <v>0.73666666666666669</v>
      </c>
      <c r="II36" s="113" t="e">
        <f t="shared" si="218"/>
        <v>#DIV/0!</v>
      </c>
      <c r="IJ36" s="15" t="e">
        <f t="shared" si="170"/>
        <v>#DIV/0!</v>
      </c>
      <c r="IK36" s="63">
        <f t="shared" ref="IK36:IK39" si="260">IF(IG36=0,0,((IH36-0.2*$O$3)^2/(IH36+0.8*$O$3)))</f>
        <v>3.5539231400924284E-2</v>
      </c>
      <c r="IL36" s="15">
        <f t="shared" si="171"/>
        <v>0.10661769420277285</v>
      </c>
      <c r="IM36" s="80">
        <v>1</v>
      </c>
      <c r="IN36" s="63">
        <v>0.71</v>
      </c>
      <c r="IO36" s="113" t="e">
        <f t="shared" si="219"/>
        <v>#DIV/0!</v>
      </c>
      <c r="IP36" s="15" t="e">
        <f t="shared" si="172"/>
        <v>#DIV/0!</v>
      </c>
      <c r="IQ36" s="63">
        <f t="shared" ref="IQ36:IQ39" si="261">IF(IM36=0,0,((IN36-0.2*$O$3)^2/(IN36+0.8*$O$3)))</f>
        <v>2.9774888976265866E-2</v>
      </c>
      <c r="IR36" s="15">
        <f t="shared" si="173"/>
        <v>2.9774888976265866E-2</v>
      </c>
      <c r="IS36" s="80">
        <v>6</v>
      </c>
      <c r="IT36" s="63">
        <v>0.66333333333333333</v>
      </c>
      <c r="IU36" s="113" t="e">
        <f t="shared" si="220"/>
        <v>#DIV/0!</v>
      </c>
      <c r="IV36" s="15" t="e">
        <f t="shared" si="174"/>
        <v>#DIV/0!</v>
      </c>
      <c r="IW36" s="63">
        <f t="shared" ref="IW36:IW39" si="262">IF(IS36=0,0,((IT36-0.2*$O$3)^2/(IT36+0.8*$O$3)))</f>
        <v>2.0796007056142322E-2</v>
      </c>
      <c r="IX36" s="15">
        <f t="shared" si="175"/>
        <v>0.12477604233685394</v>
      </c>
      <c r="IY36" s="80">
        <v>6</v>
      </c>
      <c r="IZ36" s="63">
        <v>0.66333333333333333</v>
      </c>
      <c r="JA36" s="113" t="e">
        <f t="shared" si="221"/>
        <v>#DIV/0!</v>
      </c>
      <c r="JB36" s="15" t="e">
        <f t="shared" si="176"/>
        <v>#DIV/0!</v>
      </c>
      <c r="JC36" s="63">
        <f t="shared" ref="JC36:JC39" si="263">IF(IY36=0,0,((IZ36-0.2*$O$3)^2/(IZ36+0.8*$O$3)))</f>
        <v>2.0796007056142322E-2</v>
      </c>
      <c r="JD36" s="15">
        <f t="shared" si="177"/>
        <v>0.12477604233685394</v>
      </c>
      <c r="JE36" s="80">
        <v>6</v>
      </c>
      <c r="JF36" s="63">
        <v>0.66333333333333333</v>
      </c>
      <c r="JG36" s="113" t="e">
        <f t="shared" si="222"/>
        <v>#DIV/0!</v>
      </c>
      <c r="JH36" s="15" t="e">
        <f t="shared" si="178"/>
        <v>#DIV/0!</v>
      </c>
      <c r="JI36" s="63">
        <f t="shared" ref="JI36:JI39" si="264">IF(JE36=0,0,((JF36-0.2*$O$3)^2/(JF36+0.8*$O$3)))</f>
        <v>2.0796007056142322E-2</v>
      </c>
      <c r="JJ36" s="15">
        <f t="shared" si="179"/>
        <v>0.12477604233685394</v>
      </c>
      <c r="JK36" s="80">
        <v>5</v>
      </c>
      <c r="JL36" s="63">
        <v>0.71599999999999997</v>
      </c>
      <c r="JM36" s="113" t="e">
        <f t="shared" si="223"/>
        <v>#DIV/0!</v>
      </c>
      <c r="JN36" s="15" t="e">
        <f t="shared" si="180"/>
        <v>#DIV/0!</v>
      </c>
      <c r="JO36" s="63">
        <f t="shared" ref="JO36:JO39" si="265">IF(JK36=0,0,((JL36-0.2*$O$3)^2/(JL36+0.8*$O$3)))</f>
        <v>3.1032548881075043E-2</v>
      </c>
      <c r="JP36" s="15">
        <f t="shared" si="181"/>
        <v>0.15516274440537522</v>
      </c>
    </row>
    <row r="37" spans="1:299" x14ac:dyDescent="0.25">
      <c r="B37" s="113" t="s">
        <v>2</v>
      </c>
      <c r="C37" s="63" t="e">
        <f>(0.41-0.2*$O$2)^2/(0.41+0.8*$O$2)</f>
        <v>#DIV/0!</v>
      </c>
      <c r="D37" s="63">
        <f>(0.41-0.2*$O$3)^2/(0.41+0.8*$O$3)</f>
        <v>3.889091812886397E-4</v>
      </c>
      <c r="E37" s="63" t="e">
        <f t="shared" si="1"/>
        <v>#DIV/0!</v>
      </c>
      <c r="F37" s="15">
        <f t="shared" si="2"/>
        <v>0</v>
      </c>
      <c r="G37" s="80">
        <v>6</v>
      </c>
      <c r="H37" s="63">
        <v>0.46500000000000002</v>
      </c>
      <c r="I37" s="113" t="e">
        <f t="shared" si="3"/>
        <v>#DIV/0!</v>
      </c>
      <c r="J37" s="15" t="e">
        <f t="shared" si="92"/>
        <v>#DIV/0!</v>
      </c>
      <c r="K37" s="63">
        <f t="shared" si="0"/>
        <v>3.0378327996753783E-4</v>
      </c>
      <c r="L37" s="15">
        <f t="shared" si="93"/>
        <v>1.822699679805227E-3</v>
      </c>
      <c r="M37" s="80">
        <v>8</v>
      </c>
      <c r="N37" s="63">
        <v>0.50250000000000006</v>
      </c>
      <c r="O37" s="113" t="e">
        <f t="shared" si="4"/>
        <v>#DIV/0!</v>
      </c>
      <c r="P37" s="15" t="e">
        <f t="shared" si="94"/>
        <v>#DIV/0!</v>
      </c>
      <c r="Q37" s="63">
        <f t="shared" si="5"/>
        <v>1.7839180841796268E-3</v>
      </c>
      <c r="R37" s="15">
        <f t="shared" si="95"/>
        <v>1.4271344673437015E-2</v>
      </c>
      <c r="S37" s="80">
        <v>15</v>
      </c>
      <c r="T37" s="63">
        <v>0.48599999999999993</v>
      </c>
      <c r="U37" s="113" t="e">
        <f t="shared" si="6"/>
        <v>#DIV/0!</v>
      </c>
      <c r="V37" s="15" t="e">
        <f t="shared" si="96"/>
        <v>#DIV/0!</v>
      </c>
      <c r="W37" s="63">
        <f t="shared" si="7"/>
        <v>9.8421583001809514E-4</v>
      </c>
      <c r="X37" s="15">
        <f t="shared" si="97"/>
        <v>1.4763237450271426E-2</v>
      </c>
      <c r="Y37" s="80">
        <v>15</v>
      </c>
      <c r="Z37" s="63">
        <v>0.4986666666666667</v>
      </c>
      <c r="AA37" s="113" t="e">
        <f t="shared" si="182"/>
        <v>#DIV/0!</v>
      </c>
      <c r="AB37" s="15" t="e">
        <f t="shared" si="98"/>
        <v>#DIV/0!</v>
      </c>
      <c r="AC37" s="63">
        <f t="shared" si="224"/>
        <v>1.5776377384739016E-3</v>
      </c>
      <c r="AD37" s="15">
        <f t="shared" si="99"/>
        <v>2.3664566077108526E-2</v>
      </c>
      <c r="AE37" s="80">
        <v>8</v>
      </c>
      <c r="AF37" s="63">
        <v>0.54625000000000001</v>
      </c>
      <c r="AG37" s="113" t="e">
        <f t="shared" si="183"/>
        <v>#DIV/0!</v>
      </c>
      <c r="AH37" s="15" t="e">
        <f t="shared" si="100"/>
        <v>#DIV/0!</v>
      </c>
      <c r="AI37" s="63">
        <f t="shared" si="225"/>
        <v>4.99374272696472E-3</v>
      </c>
      <c r="AJ37" s="15">
        <f t="shared" si="101"/>
        <v>3.994994181571776E-2</v>
      </c>
      <c r="AK37" s="80">
        <v>11</v>
      </c>
      <c r="AL37" s="63">
        <v>0.48272727272727267</v>
      </c>
      <c r="AM37" s="113" t="e">
        <f t="shared" si="184"/>
        <v>#DIV/0!</v>
      </c>
      <c r="AN37" s="15" t="e">
        <f t="shared" si="102"/>
        <v>#DIV/0!</v>
      </c>
      <c r="AO37" s="63">
        <f t="shared" si="226"/>
        <v>8.5310021070131401E-4</v>
      </c>
      <c r="AP37" s="15">
        <f t="shared" si="103"/>
        <v>9.3841023177144538E-3</v>
      </c>
      <c r="AQ37" s="80">
        <v>8</v>
      </c>
      <c r="AR37" s="63">
        <v>0.50250000000000006</v>
      </c>
      <c r="AS37" s="113" t="e">
        <f t="shared" si="185"/>
        <v>#DIV/0!</v>
      </c>
      <c r="AT37" s="15" t="e">
        <f t="shared" si="104"/>
        <v>#DIV/0!</v>
      </c>
      <c r="AU37" s="63">
        <f t="shared" si="227"/>
        <v>1.7839180841796268E-3</v>
      </c>
      <c r="AV37" s="15">
        <f t="shared" si="105"/>
        <v>1.4271344673437015E-2</v>
      </c>
      <c r="AW37" s="80">
        <v>7</v>
      </c>
      <c r="AX37" s="63">
        <v>0.49857142857142861</v>
      </c>
      <c r="AY37" s="113" t="e">
        <f t="shared" si="186"/>
        <v>#DIV/0!</v>
      </c>
      <c r="AZ37" s="15" t="e">
        <f t="shared" si="106"/>
        <v>#DIV/0!</v>
      </c>
      <c r="BA37" s="63">
        <f t="shared" si="228"/>
        <v>1.5726697754831953E-3</v>
      </c>
      <c r="BB37" s="15">
        <f t="shared" si="107"/>
        <v>1.1008688428382367E-2</v>
      </c>
      <c r="BC37" s="80">
        <v>13</v>
      </c>
      <c r="BD37" s="63">
        <v>0.48307692307692307</v>
      </c>
      <c r="BE37" s="113" t="e">
        <f t="shared" si="187"/>
        <v>#DIV/0!</v>
      </c>
      <c r="BF37" s="15" t="e">
        <f t="shared" si="108"/>
        <v>#DIV/0!</v>
      </c>
      <c r="BG37" s="63">
        <f t="shared" si="229"/>
        <v>8.6667013349140461E-4</v>
      </c>
      <c r="BH37" s="15">
        <f t="shared" si="109"/>
        <v>1.1266711735388259E-2</v>
      </c>
      <c r="BI37" s="80">
        <v>11</v>
      </c>
      <c r="BJ37" s="63">
        <v>0.51</v>
      </c>
      <c r="BK37" s="113" t="e">
        <f t="shared" si="188"/>
        <v>#DIV/0!</v>
      </c>
      <c r="BL37" s="15" t="e">
        <f t="shared" si="110"/>
        <v>#DIV/0!</v>
      </c>
      <c r="BM37" s="63">
        <f t="shared" si="230"/>
        <v>2.2230010159320157E-3</v>
      </c>
      <c r="BN37" s="15">
        <f t="shared" si="111"/>
        <v>2.4453011175252174E-2</v>
      </c>
      <c r="BO37" s="80">
        <v>11</v>
      </c>
      <c r="BP37" s="63">
        <v>0.45909090909090905</v>
      </c>
      <c r="BQ37" s="113" t="e">
        <f t="shared" si="189"/>
        <v>#DIV/0!</v>
      </c>
      <c r="BR37" s="15" t="e">
        <f t="shared" si="112"/>
        <v>#DIV/0!</v>
      </c>
      <c r="BS37" s="63">
        <f t="shared" si="231"/>
        <v>1.8177468151284561E-4</v>
      </c>
      <c r="BT37" s="63">
        <f t="shared" si="113"/>
        <v>1.9995214966413016E-3</v>
      </c>
      <c r="BU37" s="26">
        <v>11</v>
      </c>
      <c r="BV37" s="195">
        <v>0.50181818181818183</v>
      </c>
      <c r="BW37" s="63" t="e">
        <f t="shared" si="190"/>
        <v>#DIV/0!</v>
      </c>
      <c r="BX37" s="15" t="e">
        <f t="shared" si="114"/>
        <v>#DIV/0!</v>
      </c>
      <c r="BY37" s="63">
        <f t="shared" si="232"/>
        <v>1.7463274583466779E-3</v>
      </c>
      <c r="BZ37" s="15">
        <f t="shared" si="115"/>
        <v>1.9209602041813458E-2</v>
      </c>
      <c r="CA37" s="80">
        <v>11</v>
      </c>
      <c r="CB37" s="63">
        <v>0.50727272727272732</v>
      </c>
      <c r="CC37" s="113" t="e">
        <f t="shared" si="191"/>
        <v>#DIV/0!</v>
      </c>
      <c r="CD37" s="15" t="e">
        <f t="shared" si="116"/>
        <v>#DIV/0!</v>
      </c>
      <c r="CE37" s="63">
        <f t="shared" si="233"/>
        <v>2.0579202313399827E-3</v>
      </c>
      <c r="CF37" s="15">
        <f t="shared" si="117"/>
        <v>2.2637122544739811E-2</v>
      </c>
      <c r="CG37" s="80">
        <v>17</v>
      </c>
      <c r="CH37" s="63">
        <v>0.53764705882352937</v>
      </c>
      <c r="CI37" s="113" t="e">
        <f t="shared" si="192"/>
        <v>#DIV/0!</v>
      </c>
      <c r="CJ37" s="15" t="e">
        <f t="shared" si="118"/>
        <v>#DIV/0!</v>
      </c>
      <c r="CK37" s="63">
        <f t="shared" si="234"/>
        <v>4.2404157262366264E-3</v>
      </c>
      <c r="CL37" s="15">
        <f t="shared" si="119"/>
        <v>7.2087067346022646E-2</v>
      </c>
      <c r="CM37" s="80">
        <v>10</v>
      </c>
      <c r="CN37" s="15">
        <v>0.48000000000000009</v>
      </c>
      <c r="CO37" s="113" t="e">
        <f t="shared" si="193"/>
        <v>#DIV/0!</v>
      </c>
      <c r="CP37" s="15" t="e">
        <f t="shared" si="120"/>
        <v>#DIV/0!</v>
      </c>
      <c r="CQ37" s="63">
        <f t="shared" si="235"/>
        <v>7.5086195888137016E-4</v>
      </c>
      <c r="CR37" s="15">
        <f t="shared" si="121"/>
        <v>7.508619588813702E-3</v>
      </c>
      <c r="CS37" s="80">
        <v>8</v>
      </c>
      <c r="CT37" s="15">
        <v>0.50250000000000006</v>
      </c>
      <c r="CU37" s="113" t="e">
        <f t="shared" si="194"/>
        <v>#DIV/0!</v>
      </c>
      <c r="CV37" s="15" t="e">
        <f t="shared" si="122"/>
        <v>#DIV/0!</v>
      </c>
      <c r="CW37" s="63">
        <f t="shared" si="236"/>
        <v>1.7839180841796268E-3</v>
      </c>
      <c r="CX37" s="15">
        <f t="shared" si="123"/>
        <v>1.4271344673437015E-2</v>
      </c>
      <c r="CY37" s="80">
        <v>7</v>
      </c>
      <c r="CZ37" s="63">
        <v>0.49857142857142861</v>
      </c>
      <c r="DA37" s="113" t="e">
        <f t="shared" si="195"/>
        <v>#DIV/0!</v>
      </c>
      <c r="DB37" s="15" t="e">
        <f t="shared" si="124"/>
        <v>#DIV/0!</v>
      </c>
      <c r="DC37" s="63">
        <f t="shared" si="237"/>
        <v>1.5726697754831953E-3</v>
      </c>
      <c r="DD37" s="15">
        <f t="shared" si="125"/>
        <v>1.1008688428382367E-2</v>
      </c>
      <c r="DE37" s="80">
        <v>11</v>
      </c>
      <c r="DF37" s="63">
        <v>0.48272727272727267</v>
      </c>
      <c r="DG37" s="113" t="e">
        <f t="shared" si="196"/>
        <v>#DIV/0!</v>
      </c>
      <c r="DH37" s="15" t="e">
        <f t="shared" si="126"/>
        <v>#DIV/0!</v>
      </c>
      <c r="DI37" s="63">
        <f t="shared" si="238"/>
        <v>8.5310021070131401E-4</v>
      </c>
      <c r="DJ37" s="15">
        <f t="shared" si="127"/>
        <v>9.3841023177144538E-3</v>
      </c>
      <c r="DK37" s="80">
        <v>8</v>
      </c>
      <c r="DL37" s="63">
        <v>0.49375000000000002</v>
      </c>
      <c r="DM37" s="113" t="e">
        <f t="shared" si="197"/>
        <v>#DIV/0!</v>
      </c>
      <c r="DN37" s="15" t="e">
        <f t="shared" si="128"/>
        <v>#DIV/0!</v>
      </c>
      <c r="DO37" s="63">
        <f t="shared" si="239"/>
        <v>1.331153459071685E-3</v>
      </c>
      <c r="DP37" s="15">
        <f t="shared" si="129"/>
        <v>1.064922767257348E-2</v>
      </c>
      <c r="DQ37" s="80">
        <v>14</v>
      </c>
      <c r="DR37" s="63">
        <v>0.4835714285714286</v>
      </c>
      <c r="DS37" s="113" t="e">
        <f t="shared" si="198"/>
        <v>#DIV/0!</v>
      </c>
      <c r="DT37" s="15" t="e">
        <f t="shared" si="130"/>
        <v>#DIV/0!</v>
      </c>
      <c r="DU37" s="63">
        <f t="shared" si="240"/>
        <v>8.8604103240962496E-4</v>
      </c>
      <c r="DV37" s="15">
        <f t="shared" si="131"/>
        <v>1.2404574453734749E-2</v>
      </c>
      <c r="DW37" s="80">
        <v>7</v>
      </c>
      <c r="DX37" s="63">
        <v>0.49857142857142861</v>
      </c>
      <c r="DY37" s="113" t="e">
        <f t="shared" si="199"/>
        <v>#DIV/0!</v>
      </c>
      <c r="DZ37" s="15" t="e">
        <f t="shared" si="132"/>
        <v>#DIV/0!</v>
      </c>
      <c r="EA37" s="63">
        <f t="shared" si="241"/>
        <v>1.5726697754831953E-3</v>
      </c>
      <c r="EB37" s="15">
        <f t="shared" si="133"/>
        <v>1.1008688428382367E-2</v>
      </c>
      <c r="EC37" s="80">
        <v>7</v>
      </c>
      <c r="ED37" s="63">
        <v>0.49857142857142861</v>
      </c>
      <c r="EE37" s="113" t="e">
        <f t="shared" si="200"/>
        <v>#DIV/0!</v>
      </c>
      <c r="EF37" s="15" t="e">
        <f t="shared" si="134"/>
        <v>#DIV/0!</v>
      </c>
      <c r="EG37" s="63">
        <f t="shared" si="242"/>
        <v>1.5726697754831953E-3</v>
      </c>
      <c r="EH37" s="15">
        <f t="shared" si="135"/>
        <v>1.1008688428382367E-2</v>
      </c>
      <c r="EI37" s="80">
        <v>14</v>
      </c>
      <c r="EJ37" s="63">
        <v>0.4835714285714286</v>
      </c>
      <c r="EK37" s="113" t="e">
        <f t="shared" si="201"/>
        <v>#DIV/0!</v>
      </c>
      <c r="EL37" s="15" t="e">
        <f t="shared" si="136"/>
        <v>#DIV/0!</v>
      </c>
      <c r="EM37" s="63">
        <f t="shared" si="243"/>
        <v>8.8604103240962496E-4</v>
      </c>
      <c r="EN37" s="15">
        <f t="shared" si="137"/>
        <v>1.2404574453734749E-2</v>
      </c>
      <c r="EO37" s="80">
        <v>14</v>
      </c>
      <c r="EP37" s="63">
        <v>0.4835714285714286</v>
      </c>
      <c r="EQ37" s="113" t="e">
        <f t="shared" si="202"/>
        <v>#DIV/0!</v>
      </c>
      <c r="ER37" s="15" t="e">
        <f t="shared" si="138"/>
        <v>#DIV/0!</v>
      </c>
      <c r="ES37" s="63">
        <f t="shared" si="244"/>
        <v>8.8604103240962496E-4</v>
      </c>
      <c r="ET37" s="15">
        <f t="shared" si="139"/>
        <v>1.2404574453734749E-2</v>
      </c>
      <c r="EU37" s="80">
        <v>14</v>
      </c>
      <c r="EV37" s="63">
        <v>0.45642857142857141</v>
      </c>
      <c r="EW37" s="113" t="e">
        <f t="shared" si="203"/>
        <v>#DIV/0!</v>
      </c>
      <c r="EX37" s="15" t="e">
        <f t="shared" si="140"/>
        <v>#DIV/0!</v>
      </c>
      <c r="EY37" s="63">
        <f t="shared" si="245"/>
        <v>1.3690483392376444E-4</v>
      </c>
      <c r="EZ37" s="15">
        <f t="shared" si="141"/>
        <v>1.9166676749327021E-3</v>
      </c>
      <c r="FA37" s="80">
        <v>8</v>
      </c>
      <c r="FB37" s="63">
        <v>0.46250000000000002</v>
      </c>
      <c r="FC37" s="113" t="e">
        <f t="shared" si="204"/>
        <v>#DIV/0!</v>
      </c>
      <c r="FD37" s="15" t="e">
        <f t="shared" si="142"/>
        <v>#DIV/0!</v>
      </c>
      <c r="FE37" s="63">
        <f t="shared" si="246"/>
        <v>2.4840208206946635E-4</v>
      </c>
      <c r="FF37" s="15">
        <f t="shared" si="143"/>
        <v>1.9872166565557308E-3</v>
      </c>
      <c r="FG37" s="80">
        <v>10</v>
      </c>
      <c r="FH37" s="63">
        <v>0.49600000000000011</v>
      </c>
      <c r="FI37" s="113" t="e">
        <f t="shared" si="205"/>
        <v>#DIV/0!</v>
      </c>
      <c r="FJ37" s="15" t="e">
        <f t="shared" si="144"/>
        <v>#DIV/0!</v>
      </c>
      <c r="FK37" s="63">
        <f t="shared" si="247"/>
        <v>1.4414207285375598E-3</v>
      </c>
      <c r="FL37" s="15">
        <f t="shared" si="145"/>
        <v>1.4414207285375598E-2</v>
      </c>
      <c r="FM37" s="80">
        <v>10</v>
      </c>
      <c r="FN37" s="63">
        <v>0.49600000000000011</v>
      </c>
      <c r="FO37" s="113" t="e">
        <f t="shared" si="206"/>
        <v>#DIV/0!</v>
      </c>
      <c r="FP37" s="15" t="e">
        <f t="shared" si="146"/>
        <v>#DIV/0!</v>
      </c>
      <c r="FQ37" s="63">
        <f t="shared" si="248"/>
        <v>1.4414207285375598E-3</v>
      </c>
      <c r="FR37" s="15">
        <f t="shared" si="147"/>
        <v>1.4414207285375598E-2</v>
      </c>
      <c r="FS37" s="80">
        <v>8</v>
      </c>
      <c r="FT37" s="63">
        <v>0.47375000000000006</v>
      </c>
      <c r="FU37" s="113" t="e">
        <f t="shared" si="207"/>
        <v>#DIV/0!</v>
      </c>
      <c r="FV37" s="15" t="e">
        <f t="shared" si="148"/>
        <v>#DIV/0!</v>
      </c>
      <c r="FW37" s="63">
        <f t="shared" si="249"/>
        <v>5.4078493706770847E-4</v>
      </c>
      <c r="FX37" s="15">
        <f t="shared" si="149"/>
        <v>4.3262794965416677E-3</v>
      </c>
      <c r="FY37" s="80">
        <v>6</v>
      </c>
      <c r="FZ37" s="63">
        <v>0.53833333333333344</v>
      </c>
      <c r="GA37" s="113" t="e">
        <f t="shared" si="208"/>
        <v>#DIV/0!</v>
      </c>
      <c r="GB37" s="15" t="e">
        <f t="shared" si="150"/>
        <v>#DIV/0!</v>
      </c>
      <c r="GC37" s="63">
        <f t="shared" si="250"/>
        <v>4.2983496264812271E-3</v>
      </c>
      <c r="GD37" s="15">
        <f t="shared" si="151"/>
        <v>2.5790097758887361E-2</v>
      </c>
      <c r="GE37" s="80">
        <v>9</v>
      </c>
      <c r="GF37" s="63">
        <v>0.46666666666666667</v>
      </c>
      <c r="GG37" s="113" t="e">
        <f t="shared" si="209"/>
        <v>#DIV/0!</v>
      </c>
      <c r="GH37" s="15" t="e">
        <f t="shared" si="152"/>
        <v>#DIV/0!</v>
      </c>
      <c r="GI37" s="63">
        <f t="shared" si="251"/>
        <v>3.4375910694000743E-4</v>
      </c>
      <c r="GJ37" s="15">
        <f t="shared" si="153"/>
        <v>3.093831962460067E-3</v>
      </c>
      <c r="GK37" s="80">
        <v>8</v>
      </c>
      <c r="GL37" s="63">
        <v>0.50375000000000003</v>
      </c>
      <c r="GM37" s="113" t="e">
        <f t="shared" si="210"/>
        <v>#DIV/0!</v>
      </c>
      <c r="GN37" s="15" t="e">
        <f t="shared" si="154"/>
        <v>#DIV/0!</v>
      </c>
      <c r="GO37" s="63">
        <f t="shared" si="252"/>
        <v>1.8538438745355017E-3</v>
      </c>
      <c r="GP37" s="15">
        <f t="shared" si="155"/>
        <v>1.4830750996284014E-2</v>
      </c>
      <c r="GQ37" s="80">
        <v>8</v>
      </c>
      <c r="GR37" s="63">
        <v>0.51375000000000004</v>
      </c>
      <c r="GS37" s="113" t="e">
        <f t="shared" si="211"/>
        <v>#DIV/0!</v>
      </c>
      <c r="GT37" s="15" t="e">
        <f t="shared" si="156"/>
        <v>#DIV/0!</v>
      </c>
      <c r="GU37" s="63">
        <f t="shared" si="253"/>
        <v>2.4600404227236041E-3</v>
      </c>
      <c r="GV37" s="15">
        <f t="shared" si="157"/>
        <v>1.9680323381788833E-2</v>
      </c>
      <c r="GW37" s="80">
        <v>9</v>
      </c>
      <c r="GX37" s="63">
        <v>0.47</v>
      </c>
      <c r="GY37" s="113" t="e">
        <f t="shared" si="212"/>
        <v>#DIV/0!</v>
      </c>
      <c r="GZ37" s="15" t="e">
        <f t="shared" si="158"/>
        <v>#DIV/0!</v>
      </c>
      <c r="HA37" s="63">
        <f t="shared" si="254"/>
        <v>4.3101812633114587E-4</v>
      </c>
      <c r="HB37" s="15">
        <f t="shared" si="159"/>
        <v>3.8791631369803131E-3</v>
      </c>
      <c r="HC37" s="80">
        <v>14</v>
      </c>
      <c r="HD37" s="63">
        <v>0.5178571428571429</v>
      </c>
      <c r="HE37" s="113" t="e">
        <f t="shared" si="213"/>
        <v>#DIV/0!</v>
      </c>
      <c r="HF37" s="15" t="e">
        <f t="shared" si="160"/>
        <v>#DIV/0!</v>
      </c>
      <c r="HG37" s="63">
        <f t="shared" si="255"/>
        <v>2.73294928615141E-3</v>
      </c>
      <c r="HH37" s="15">
        <f t="shared" si="161"/>
        <v>3.826129000611974E-2</v>
      </c>
      <c r="HI37" s="80">
        <v>8</v>
      </c>
      <c r="HJ37" s="63">
        <v>0.51375000000000004</v>
      </c>
      <c r="HK37" s="113" t="e">
        <f t="shared" si="214"/>
        <v>#DIV/0!</v>
      </c>
      <c r="HL37" s="15" t="e">
        <f t="shared" si="162"/>
        <v>#DIV/0!</v>
      </c>
      <c r="HM37" s="63">
        <f t="shared" si="256"/>
        <v>2.4600404227236041E-3</v>
      </c>
      <c r="HN37" s="15">
        <f t="shared" si="163"/>
        <v>1.9680323381788833E-2</v>
      </c>
      <c r="HO37" s="80">
        <v>15</v>
      </c>
      <c r="HP37" s="63">
        <v>0.48599999999999993</v>
      </c>
      <c r="HQ37" s="113" t="e">
        <f t="shared" si="215"/>
        <v>#DIV/0!</v>
      </c>
      <c r="HR37" s="15" t="e">
        <f t="shared" si="164"/>
        <v>#DIV/0!</v>
      </c>
      <c r="HS37" s="63">
        <f t="shared" si="257"/>
        <v>9.8421583001809514E-4</v>
      </c>
      <c r="HT37" s="15">
        <f t="shared" si="165"/>
        <v>1.4763237450271426E-2</v>
      </c>
      <c r="HU37" s="80">
        <v>12</v>
      </c>
      <c r="HV37" s="63">
        <v>0.47583333333333333</v>
      </c>
      <c r="HW37" s="113" t="e">
        <f t="shared" si="216"/>
        <v>#DIV/0!</v>
      </c>
      <c r="HX37" s="15" t="e">
        <f t="shared" si="166"/>
        <v>#DIV/0!</v>
      </c>
      <c r="HY37" s="63">
        <f t="shared" si="258"/>
        <v>6.0705207980037623E-4</v>
      </c>
      <c r="HZ37" s="15">
        <f t="shared" si="167"/>
        <v>7.2846249576045147E-3</v>
      </c>
      <c r="IA37" s="80">
        <v>13</v>
      </c>
      <c r="IB37" s="63">
        <v>0.4976923076923076</v>
      </c>
      <c r="IC37" s="113" t="e">
        <f t="shared" si="217"/>
        <v>#DIV/0!</v>
      </c>
      <c r="ID37" s="15" t="e">
        <f t="shared" si="168"/>
        <v>#DIV/0!</v>
      </c>
      <c r="IE37" s="63">
        <f t="shared" si="259"/>
        <v>1.5271718919240662E-3</v>
      </c>
      <c r="IF37" s="15">
        <f t="shared" si="169"/>
        <v>1.9853234595012859E-2</v>
      </c>
      <c r="IG37" s="80">
        <v>13</v>
      </c>
      <c r="IH37" s="63">
        <v>0.49076923076923074</v>
      </c>
      <c r="II37" s="113" t="e">
        <f t="shared" si="218"/>
        <v>#DIV/0!</v>
      </c>
      <c r="IJ37" s="15" t="e">
        <f t="shared" si="170"/>
        <v>#DIV/0!</v>
      </c>
      <c r="IK37" s="63">
        <f t="shared" si="260"/>
        <v>1.1916721235228963E-3</v>
      </c>
      <c r="IL37" s="15">
        <f t="shared" si="171"/>
        <v>1.5491737605797652E-2</v>
      </c>
      <c r="IM37" s="80">
        <v>11</v>
      </c>
      <c r="IN37" s="63">
        <v>0.50181818181818183</v>
      </c>
      <c r="IO37" s="113" t="e">
        <f t="shared" si="219"/>
        <v>#DIV/0!</v>
      </c>
      <c r="IP37" s="15" t="e">
        <f t="shared" si="172"/>
        <v>#DIV/0!</v>
      </c>
      <c r="IQ37" s="63">
        <f t="shared" si="261"/>
        <v>1.7463274583466779E-3</v>
      </c>
      <c r="IR37" s="15">
        <f t="shared" si="173"/>
        <v>1.9209602041813458E-2</v>
      </c>
      <c r="IS37" s="80">
        <v>14</v>
      </c>
      <c r="IT37" s="63">
        <v>0.51571428571428579</v>
      </c>
      <c r="IU37" s="113" t="e">
        <f t="shared" si="220"/>
        <v>#DIV/0!</v>
      </c>
      <c r="IV37" s="15" t="e">
        <f t="shared" si="174"/>
        <v>#DIV/0!</v>
      </c>
      <c r="IW37" s="63">
        <f t="shared" si="262"/>
        <v>2.588832378802682E-3</v>
      </c>
      <c r="IX37" s="15">
        <f t="shared" si="175"/>
        <v>3.6243653303237547E-2</v>
      </c>
      <c r="IY37" s="80">
        <v>14</v>
      </c>
      <c r="IZ37" s="63">
        <v>0.51571428571428579</v>
      </c>
      <c r="JA37" s="113" t="e">
        <f t="shared" si="221"/>
        <v>#DIV/0!</v>
      </c>
      <c r="JB37" s="15" t="e">
        <f t="shared" si="176"/>
        <v>#DIV/0!</v>
      </c>
      <c r="JC37" s="63">
        <f t="shared" si="263"/>
        <v>2.588832378802682E-3</v>
      </c>
      <c r="JD37" s="15">
        <f t="shared" si="177"/>
        <v>3.6243653303237547E-2</v>
      </c>
      <c r="JE37" s="80">
        <v>14</v>
      </c>
      <c r="JF37" s="63">
        <v>0.51571428571428579</v>
      </c>
      <c r="JG37" s="113" t="e">
        <f t="shared" si="222"/>
        <v>#DIV/0!</v>
      </c>
      <c r="JH37" s="15" t="e">
        <f t="shared" si="178"/>
        <v>#DIV/0!</v>
      </c>
      <c r="JI37" s="63">
        <f t="shared" si="264"/>
        <v>2.588832378802682E-3</v>
      </c>
      <c r="JJ37" s="15">
        <f t="shared" si="179"/>
        <v>3.6243653303237547E-2</v>
      </c>
      <c r="JK37" s="80">
        <v>13</v>
      </c>
      <c r="JL37" s="63">
        <v>0.4976923076923076</v>
      </c>
      <c r="JM37" s="113" t="e">
        <f t="shared" si="223"/>
        <v>#DIV/0!</v>
      </c>
      <c r="JN37" s="15" t="e">
        <f t="shared" si="180"/>
        <v>#DIV/0!</v>
      </c>
      <c r="JO37" s="63">
        <f t="shared" si="265"/>
        <v>1.5271718919240662E-3</v>
      </c>
      <c r="JP37" s="15">
        <f t="shared" si="181"/>
        <v>1.9853234595012859E-2</v>
      </c>
    </row>
    <row r="38" spans="1:299" x14ac:dyDescent="0.25">
      <c r="B38" s="113" t="s">
        <v>1</v>
      </c>
      <c r="C38" s="63" t="e">
        <f>(0.21-0.2*$O$2)^2/(0.21+0.8*$O$2)</f>
        <v>#DIV/0!</v>
      </c>
      <c r="D38" s="63">
        <f>(0.21-0.2*$O$3)^2/(0.21+0.8*$O$3)</f>
        <v>2.6678315648061592E-2</v>
      </c>
      <c r="E38" s="63" t="e">
        <f t="shared" si="1"/>
        <v>#DIV/0!</v>
      </c>
      <c r="F38" s="15">
        <f t="shared" si="2"/>
        <v>1</v>
      </c>
      <c r="G38" s="80">
        <v>27</v>
      </c>
      <c r="H38" s="63">
        <v>0.3</v>
      </c>
      <c r="I38" s="113" t="e">
        <f t="shared" si="3"/>
        <v>#DIV/0!</v>
      </c>
      <c r="J38" s="15" t="e">
        <f t="shared" si="92"/>
        <v>#DIV/0!</v>
      </c>
      <c r="K38" s="63">
        <f t="shared" si="0"/>
        <v>9.4002256748546235E-3</v>
      </c>
      <c r="L38" s="15">
        <f t="shared" si="93"/>
        <v>0</v>
      </c>
      <c r="M38" s="80">
        <v>26</v>
      </c>
      <c r="N38" s="63">
        <v>0.30807692307692308</v>
      </c>
      <c r="O38" s="113" t="e">
        <f t="shared" si="4"/>
        <v>#DIV/0!</v>
      </c>
      <c r="P38" s="15" t="e">
        <f t="shared" si="94"/>
        <v>#DIV/0!</v>
      </c>
      <c r="Q38" s="63">
        <f t="shared" si="5"/>
        <v>8.3070686562225493E-3</v>
      </c>
      <c r="R38" s="15">
        <f t="shared" si="95"/>
        <v>0</v>
      </c>
      <c r="S38" s="80">
        <v>33</v>
      </c>
      <c r="T38" s="63">
        <v>0.29606060606060614</v>
      </c>
      <c r="U38" s="113" t="e">
        <f t="shared" si="6"/>
        <v>#DIV/0!</v>
      </c>
      <c r="V38" s="15" t="e">
        <f t="shared" si="96"/>
        <v>#DIV/0!</v>
      </c>
      <c r="W38" s="63">
        <f t="shared" si="7"/>
        <v>9.9595849463816888E-3</v>
      </c>
      <c r="X38" s="15">
        <f>IF($F38=1,0,W38*S38)</f>
        <v>0</v>
      </c>
      <c r="Y38" s="80">
        <v>24</v>
      </c>
      <c r="Z38" s="63">
        <v>0.28958333333333336</v>
      </c>
      <c r="AA38" s="113" t="e">
        <f t="shared" si="182"/>
        <v>#DIV/0!</v>
      </c>
      <c r="AB38" s="15" t="e">
        <f t="shared" si="98"/>
        <v>#DIV/0!</v>
      </c>
      <c r="AC38" s="63">
        <f t="shared" si="224"/>
        <v>1.0916966352218978E-2</v>
      </c>
      <c r="AD38" s="15">
        <f>IF($F38=1,0,AC38*Y38)</f>
        <v>0</v>
      </c>
      <c r="AE38" s="80">
        <v>28</v>
      </c>
      <c r="AF38" s="63">
        <v>0.29035714285714292</v>
      </c>
      <c r="AG38" s="113" t="e">
        <f t="shared" si="183"/>
        <v>#DIV/0!</v>
      </c>
      <c r="AH38" s="15" t="e">
        <f t="shared" si="100"/>
        <v>#DIV/0!</v>
      </c>
      <c r="AI38" s="63">
        <f t="shared" si="225"/>
        <v>1.0800117102109218E-2</v>
      </c>
      <c r="AJ38" s="15">
        <f>IF($F38=1,0,AI38*AE38)</f>
        <v>0</v>
      </c>
      <c r="AK38" s="80">
        <v>21</v>
      </c>
      <c r="AL38" s="63">
        <v>0.29285714285714282</v>
      </c>
      <c r="AM38" s="113" t="e">
        <f t="shared" si="184"/>
        <v>#DIV/0!</v>
      </c>
      <c r="AN38" s="15" t="e">
        <f t="shared" si="102"/>
        <v>#DIV/0!</v>
      </c>
      <c r="AO38" s="63">
        <f t="shared" si="226"/>
        <v>1.0427201815958799E-2</v>
      </c>
      <c r="AP38" s="15">
        <f>IF($F38=1,0,AO38*AK38)</f>
        <v>0</v>
      </c>
      <c r="AQ38" s="80">
        <v>26</v>
      </c>
      <c r="AR38" s="63">
        <v>0.30807692307692308</v>
      </c>
      <c r="AS38" s="113" t="e">
        <f t="shared" si="185"/>
        <v>#DIV/0!</v>
      </c>
      <c r="AT38" s="15" t="e">
        <f t="shared" si="104"/>
        <v>#DIV/0!</v>
      </c>
      <c r="AU38" s="63">
        <f t="shared" si="227"/>
        <v>8.3070686562225493E-3</v>
      </c>
      <c r="AV38" s="15">
        <f>IF($F38=1,0,AU38*AQ38)</f>
        <v>0</v>
      </c>
      <c r="AW38" s="80">
        <v>28</v>
      </c>
      <c r="AX38" s="63">
        <v>0.29392857142857143</v>
      </c>
      <c r="AY38" s="113" t="e">
        <f t="shared" si="186"/>
        <v>#DIV/0!</v>
      </c>
      <c r="AZ38" s="15" t="e">
        <f t="shared" si="106"/>
        <v>#DIV/0!</v>
      </c>
      <c r="BA38" s="63">
        <f t="shared" si="228"/>
        <v>1.0269525985506135E-2</v>
      </c>
      <c r="BB38" s="15">
        <f>IF($F38=1,0,BA38*AW38)</f>
        <v>0</v>
      </c>
      <c r="BC38" s="80">
        <v>30</v>
      </c>
      <c r="BD38" s="63">
        <v>0.27833333333333332</v>
      </c>
      <c r="BE38" s="113" t="e">
        <f t="shared" si="187"/>
        <v>#DIV/0!</v>
      </c>
      <c r="BF38" s="15" t="e">
        <f t="shared" si="108"/>
        <v>#DIV/0!</v>
      </c>
      <c r="BG38" s="63">
        <f t="shared" si="229"/>
        <v>1.2692304193407798E-2</v>
      </c>
      <c r="BH38" s="15">
        <f>IF($F38=1,0,BG38*BC38)</f>
        <v>0</v>
      </c>
      <c r="BI38" s="80">
        <v>35</v>
      </c>
      <c r="BJ38" s="63">
        <v>0.30799999999999994</v>
      </c>
      <c r="BK38" s="113" t="e">
        <f t="shared" si="188"/>
        <v>#DIV/0!</v>
      </c>
      <c r="BL38" s="15" t="e">
        <f t="shared" si="110"/>
        <v>#DIV/0!</v>
      </c>
      <c r="BM38" s="63">
        <f t="shared" si="230"/>
        <v>8.3171411871986248E-3</v>
      </c>
      <c r="BN38" s="15">
        <f>IF($F38=1,0,BM38*BI38)</f>
        <v>0</v>
      </c>
      <c r="BO38" s="80">
        <v>23</v>
      </c>
      <c r="BP38" s="63">
        <v>0.3</v>
      </c>
      <c r="BQ38" s="113" t="e">
        <f t="shared" si="189"/>
        <v>#DIV/0!</v>
      </c>
      <c r="BR38" s="15" t="e">
        <f t="shared" si="112"/>
        <v>#DIV/0!</v>
      </c>
      <c r="BS38" s="63">
        <f t="shared" si="231"/>
        <v>9.4002256748546235E-3</v>
      </c>
      <c r="BT38" s="63">
        <f>IF($F38=1,0,BS38*BO38)</f>
        <v>0</v>
      </c>
      <c r="BU38" s="26">
        <v>20</v>
      </c>
      <c r="BV38" s="195">
        <v>0.30100000000000005</v>
      </c>
      <c r="BW38" s="63" t="e">
        <f t="shared" si="190"/>
        <v>#DIV/0!</v>
      </c>
      <c r="BX38" s="15" t="e">
        <f t="shared" si="114"/>
        <v>#DIV/0!</v>
      </c>
      <c r="BY38" s="63">
        <f t="shared" si="232"/>
        <v>9.2609765640701905E-3</v>
      </c>
      <c r="BZ38" s="15">
        <f>IF($F38=1,0,BY38*BU38)</f>
        <v>0</v>
      </c>
      <c r="CA38" s="80">
        <v>21</v>
      </c>
      <c r="CB38" s="63">
        <v>0.30380952380952386</v>
      </c>
      <c r="CC38" s="113" t="e">
        <f t="shared" si="191"/>
        <v>#DIV/0!</v>
      </c>
      <c r="CD38" s="15" t="e">
        <f t="shared" si="116"/>
        <v>#DIV/0!</v>
      </c>
      <c r="CE38" s="63">
        <f t="shared" si="233"/>
        <v>8.8756722280868977E-3</v>
      </c>
      <c r="CF38" s="15">
        <f>IF($F38=1,0,CE38*CA38)</f>
        <v>0</v>
      </c>
      <c r="CG38" s="80">
        <v>15</v>
      </c>
      <c r="CH38" s="63">
        <v>0.29866666666666669</v>
      </c>
      <c r="CI38" s="113" t="e">
        <f t="shared" si="192"/>
        <v>#DIV/0!</v>
      </c>
      <c r="CJ38" s="15" t="e">
        <f t="shared" si="118"/>
        <v>#DIV/0!</v>
      </c>
      <c r="CK38" s="63">
        <f t="shared" si="234"/>
        <v>9.5876160888729717E-3</v>
      </c>
      <c r="CL38" s="15">
        <f>IF($F38=1,0,CK38*CG38)</f>
        <v>0</v>
      </c>
      <c r="CM38" s="80">
        <v>23</v>
      </c>
      <c r="CN38" s="15">
        <v>0.27913043478260879</v>
      </c>
      <c r="CO38" s="113" t="e">
        <f t="shared" si="193"/>
        <v>#DIV/0!</v>
      </c>
      <c r="CP38" s="15" t="e">
        <f t="shared" si="120"/>
        <v>#DIV/0!</v>
      </c>
      <c r="CQ38" s="63">
        <f t="shared" si="235"/>
        <v>1.2561775411080467E-2</v>
      </c>
      <c r="CR38" s="15">
        <f>IF($F38=1,0,CQ38*CM38)</f>
        <v>0</v>
      </c>
      <c r="CS38" s="80">
        <v>26</v>
      </c>
      <c r="CT38" s="15">
        <v>0.30807692307692308</v>
      </c>
      <c r="CU38" s="113" t="e">
        <f t="shared" si="194"/>
        <v>#DIV/0!</v>
      </c>
      <c r="CV38" s="15" t="e">
        <f t="shared" si="122"/>
        <v>#DIV/0!</v>
      </c>
      <c r="CW38" s="63">
        <f t="shared" si="236"/>
        <v>8.3070686562225493E-3</v>
      </c>
      <c r="CX38" s="15">
        <f>IF($F38=1,0,CW38*CS38)</f>
        <v>0</v>
      </c>
      <c r="CY38" s="80">
        <v>28</v>
      </c>
      <c r="CZ38" s="63">
        <v>0.29392857142857143</v>
      </c>
      <c r="DA38" s="113" t="e">
        <f t="shared" si="195"/>
        <v>#DIV/0!</v>
      </c>
      <c r="DB38" s="15" t="e">
        <f t="shared" si="124"/>
        <v>#DIV/0!</v>
      </c>
      <c r="DC38" s="63">
        <f t="shared" si="237"/>
        <v>1.0269525985506135E-2</v>
      </c>
      <c r="DD38" s="15">
        <f>IF($F38=1,0,DC38*CY38)</f>
        <v>0</v>
      </c>
      <c r="DE38" s="80">
        <v>21</v>
      </c>
      <c r="DF38" s="63">
        <v>0.29285714285714282</v>
      </c>
      <c r="DG38" s="113" t="e">
        <f t="shared" si="196"/>
        <v>#DIV/0!</v>
      </c>
      <c r="DH38" s="15" t="e">
        <f t="shared" si="126"/>
        <v>#DIV/0!</v>
      </c>
      <c r="DI38" s="63">
        <f t="shared" si="238"/>
        <v>1.0427201815958799E-2</v>
      </c>
      <c r="DJ38" s="15">
        <f>IF($F38=1,0,DI38*DE38)</f>
        <v>0</v>
      </c>
      <c r="DK38" s="80">
        <v>22</v>
      </c>
      <c r="DL38" s="63">
        <v>0.28363636363636374</v>
      </c>
      <c r="DM38" s="113" t="e">
        <f t="shared" si="197"/>
        <v>#DIV/0!</v>
      </c>
      <c r="DN38" s="15" t="e">
        <f t="shared" si="128"/>
        <v>#DIV/0!</v>
      </c>
      <c r="DO38" s="63">
        <f t="shared" si="239"/>
        <v>1.1837543378398459E-2</v>
      </c>
      <c r="DP38" s="15">
        <f>IF($F38=1,0,DO38*DK38)</f>
        <v>0</v>
      </c>
      <c r="DQ38" s="80">
        <v>32</v>
      </c>
      <c r="DR38" s="63">
        <v>0.30718750000000006</v>
      </c>
      <c r="DS38" s="113" t="e">
        <f t="shared" si="198"/>
        <v>#DIV/0!</v>
      </c>
      <c r="DT38" s="15" t="e">
        <f t="shared" si="130"/>
        <v>#DIV/0!</v>
      </c>
      <c r="DU38" s="63">
        <f t="shared" si="240"/>
        <v>8.4239284032640201E-3</v>
      </c>
      <c r="DV38" s="15">
        <f>IF($F38=1,0,DU38*DQ38)</f>
        <v>0</v>
      </c>
      <c r="DW38" s="80">
        <v>28</v>
      </c>
      <c r="DX38" s="63">
        <v>0.29392857142857143</v>
      </c>
      <c r="DY38" s="113" t="e">
        <f t="shared" si="199"/>
        <v>#DIV/0!</v>
      </c>
      <c r="DZ38" s="15" t="e">
        <f t="shared" si="132"/>
        <v>#DIV/0!</v>
      </c>
      <c r="EA38" s="63">
        <f t="shared" si="241"/>
        <v>1.0269525985506135E-2</v>
      </c>
      <c r="EB38" s="15">
        <f>IF($F38=1,0,EA38*DW38)</f>
        <v>0</v>
      </c>
      <c r="EC38" s="80">
        <v>28</v>
      </c>
      <c r="ED38" s="63">
        <v>0.29392857142857143</v>
      </c>
      <c r="EE38" s="113" t="e">
        <f t="shared" si="200"/>
        <v>#DIV/0!</v>
      </c>
      <c r="EF38" s="15" t="e">
        <f t="shared" si="134"/>
        <v>#DIV/0!</v>
      </c>
      <c r="EG38" s="63">
        <f t="shared" si="242"/>
        <v>1.0269525985506135E-2</v>
      </c>
      <c r="EH38" s="15">
        <f>IF($F38=1,0,EG38*EC38)</f>
        <v>0</v>
      </c>
      <c r="EI38" s="80">
        <v>32</v>
      </c>
      <c r="EJ38" s="63">
        <v>0.30718750000000006</v>
      </c>
      <c r="EK38" s="113" t="e">
        <f t="shared" si="201"/>
        <v>#DIV/0!</v>
      </c>
      <c r="EL38" s="15" t="e">
        <f t="shared" si="136"/>
        <v>#DIV/0!</v>
      </c>
      <c r="EM38" s="63">
        <f t="shared" si="243"/>
        <v>8.4239284032640201E-3</v>
      </c>
      <c r="EN38" s="15">
        <f>IF($F38=1,0,EM38*EI38)</f>
        <v>0</v>
      </c>
      <c r="EO38" s="80">
        <v>32</v>
      </c>
      <c r="EP38" s="63">
        <v>0.30718750000000006</v>
      </c>
      <c r="EQ38" s="113" t="e">
        <f t="shared" si="202"/>
        <v>#DIV/0!</v>
      </c>
      <c r="ER38" s="15" t="e">
        <f t="shared" si="138"/>
        <v>#DIV/0!</v>
      </c>
      <c r="ES38" s="63">
        <f t="shared" si="244"/>
        <v>8.4239284032640201E-3</v>
      </c>
      <c r="ET38" s="15">
        <f>IF($F38=1,0,ES38*EO38)</f>
        <v>0</v>
      </c>
      <c r="EU38" s="80">
        <v>20</v>
      </c>
      <c r="EV38" s="63">
        <v>0.30149999999999999</v>
      </c>
      <c r="EW38" s="113" t="e">
        <f t="shared" si="203"/>
        <v>#DIV/0!</v>
      </c>
      <c r="EX38" s="15" t="e">
        <f t="shared" si="140"/>
        <v>#DIV/0!</v>
      </c>
      <c r="EY38" s="63">
        <f t="shared" si="245"/>
        <v>9.191767268128764E-3</v>
      </c>
      <c r="EZ38" s="15">
        <f>IF($F38=1,0,EY38*EU38)</f>
        <v>0</v>
      </c>
      <c r="FA38" s="80">
        <v>20</v>
      </c>
      <c r="FB38" s="63">
        <v>0.29799999999999993</v>
      </c>
      <c r="FC38" s="113" t="e">
        <f t="shared" si="204"/>
        <v>#DIV/0!</v>
      </c>
      <c r="FD38" s="15" t="e">
        <f t="shared" si="142"/>
        <v>#DIV/0!</v>
      </c>
      <c r="FE38" s="63">
        <f t="shared" si="246"/>
        <v>9.6820516325517737E-3</v>
      </c>
      <c r="FF38" s="15">
        <f>IF($F38=1,0,FE38*FA38)</f>
        <v>0</v>
      </c>
      <c r="FG38" s="80">
        <v>18</v>
      </c>
      <c r="FH38" s="63">
        <v>0.27833333333333332</v>
      </c>
      <c r="FI38" s="113" t="e">
        <f t="shared" si="205"/>
        <v>#DIV/0!</v>
      </c>
      <c r="FJ38" s="15" t="e">
        <f t="shared" si="144"/>
        <v>#DIV/0!</v>
      </c>
      <c r="FK38" s="63">
        <f t="shared" si="247"/>
        <v>1.2692304193407798E-2</v>
      </c>
      <c r="FL38" s="15">
        <f>IF($F38=1,0,FK38*FG38)</f>
        <v>0</v>
      </c>
      <c r="FM38" s="80">
        <v>18</v>
      </c>
      <c r="FN38" s="63">
        <v>0.27833333333333332</v>
      </c>
      <c r="FO38" s="113" t="e">
        <f t="shared" si="206"/>
        <v>#DIV/0!</v>
      </c>
      <c r="FP38" s="15" t="e">
        <f t="shared" si="146"/>
        <v>#DIV/0!</v>
      </c>
      <c r="FQ38" s="63">
        <f t="shared" si="248"/>
        <v>1.2692304193407798E-2</v>
      </c>
      <c r="FR38" s="15">
        <f>IF($F38=1,0,FQ38*FM38)</f>
        <v>0</v>
      </c>
      <c r="FS38" s="80">
        <v>23</v>
      </c>
      <c r="FT38" s="63">
        <v>0.30869565217391309</v>
      </c>
      <c r="FU38" s="113" t="e">
        <f t="shared" si="207"/>
        <v>#DIV/0!</v>
      </c>
      <c r="FV38" s="15" t="e">
        <f t="shared" si="148"/>
        <v>#DIV/0!</v>
      </c>
      <c r="FW38" s="63">
        <f t="shared" si="249"/>
        <v>8.2262862250535133E-3</v>
      </c>
      <c r="FX38" s="15">
        <f>IF($F38=1,0,FW38*FS38)</f>
        <v>0</v>
      </c>
      <c r="FY38" s="80">
        <v>26</v>
      </c>
      <c r="FZ38" s="63">
        <v>0.29269230769230775</v>
      </c>
      <c r="GA38" s="113" t="e">
        <f t="shared" si="208"/>
        <v>#DIV/0!</v>
      </c>
      <c r="GB38" s="15" t="e">
        <f t="shared" si="150"/>
        <v>#DIV/0!</v>
      </c>
      <c r="GC38" s="63">
        <f t="shared" si="250"/>
        <v>1.045157373694409E-2</v>
      </c>
      <c r="GD38" s="15">
        <f>IF($F38=1,0,GC38*FY38)</f>
        <v>0</v>
      </c>
      <c r="GE38" s="80">
        <v>28</v>
      </c>
      <c r="GF38" s="63">
        <v>0.27357142857142852</v>
      </c>
      <c r="GG38" s="113" t="e">
        <f t="shared" si="209"/>
        <v>#DIV/0!</v>
      </c>
      <c r="GH38" s="15" t="e">
        <f t="shared" si="152"/>
        <v>#DIV/0!</v>
      </c>
      <c r="GI38" s="63">
        <f t="shared" si="251"/>
        <v>1.3487264508240013E-2</v>
      </c>
      <c r="GJ38" s="15">
        <f>IF($F38=1,0,GI38*GE38)</f>
        <v>0</v>
      </c>
      <c r="GK38" s="80">
        <v>13</v>
      </c>
      <c r="GL38" s="63">
        <v>0.31384615384615383</v>
      </c>
      <c r="GM38" s="113" t="e">
        <f t="shared" si="210"/>
        <v>#DIV/0!</v>
      </c>
      <c r="GN38" s="15" t="e">
        <f t="shared" si="154"/>
        <v>#DIV/0!</v>
      </c>
      <c r="GO38" s="63">
        <f t="shared" si="252"/>
        <v>7.5700564974057315E-3</v>
      </c>
      <c r="GP38" s="15">
        <f>IF($F38=1,0,GO38*GK38)</f>
        <v>0</v>
      </c>
      <c r="GQ38" s="80">
        <v>19</v>
      </c>
      <c r="GR38" s="63">
        <v>0.28947368421052627</v>
      </c>
      <c r="GS38" s="113" t="e">
        <f t="shared" si="211"/>
        <v>#DIV/0!</v>
      </c>
      <c r="GT38" s="15" t="e">
        <f t="shared" si="156"/>
        <v>#DIV/0!</v>
      </c>
      <c r="GU38" s="63">
        <f t="shared" si="253"/>
        <v>1.0933578445490016E-2</v>
      </c>
      <c r="GV38" s="15">
        <f>IF($F38=1,0,GU38*GQ38)</f>
        <v>0</v>
      </c>
      <c r="GW38" s="80">
        <v>17</v>
      </c>
      <c r="GX38" s="63">
        <v>0.29764705882352932</v>
      </c>
      <c r="GY38" s="113" t="e">
        <f t="shared" si="212"/>
        <v>#DIV/0!</v>
      </c>
      <c r="GZ38" s="15" t="e">
        <f t="shared" si="158"/>
        <v>#DIV/0!</v>
      </c>
      <c r="HA38" s="63">
        <f t="shared" si="254"/>
        <v>9.7322469633546078E-3</v>
      </c>
      <c r="HB38" s="15">
        <f>IF($F38=1,0,HA38*GW38)</f>
        <v>0</v>
      </c>
      <c r="HC38" s="80">
        <v>23</v>
      </c>
      <c r="HD38" s="63">
        <v>0.28086956521739131</v>
      </c>
      <c r="HE38" s="113" t="e">
        <f t="shared" si="213"/>
        <v>#DIV/0!</v>
      </c>
      <c r="HF38" s="15" t="e">
        <f t="shared" si="160"/>
        <v>#DIV/0!</v>
      </c>
      <c r="HG38" s="63">
        <f t="shared" si="255"/>
        <v>1.2279505328058205E-2</v>
      </c>
      <c r="HH38" s="15">
        <f>IF($F38=1,0,HG38*HC38)</f>
        <v>0</v>
      </c>
      <c r="HI38" s="80">
        <v>19</v>
      </c>
      <c r="HJ38" s="63">
        <v>0.28947368421052627</v>
      </c>
      <c r="HK38" s="113" t="e">
        <f t="shared" si="214"/>
        <v>#DIV/0!</v>
      </c>
      <c r="HL38" s="15" t="e">
        <f t="shared" si="162"/>
        <v>#DIV/0!</v>
      </c>
      <c r="HM38" s="63">
        <f t="shared" si="256"/>
        <v>1.0933578445490016E-2</v>
      </c>
      <c r="HN38" s="15">
        <f>IF($F38=1,0,HM38*HI38)</f>
        <v>0</v>
      </c>
      <c r="HO38" s="80">
        <v>33</v>
      </c>
      <c r="HP38" s="63">
        <v>0.29606060606060614</v>
      </c>
      <c r="HQ38" s="113" t="e">
        <f t="shared" si="215"/>
        <v>#DIV/0!</v>
      </c>
      <c r="HR38" s="15" t="e">
        <f t="shared" si="164"/>
        <v>#DIV/0!</v>
      </c>
      <c r="HS38" s="63">
        <f t="shared" si="257"/>
        <v>9.9595849463816888E-3</v>
      </c>
      <c r="HT38" s="15">
        <f>IF($F38=1,0,HS38*HO38)</f>
        <v>0</v>
      </c>
      <c r="HU38" s="80">
        <v>24</v>
      </c>
      <c r="HV38" s="63">
        <v>0.29541666666666666</v>
      </c>
      <c r="HW38" s="113" t="e">
        <f t="shared" si="216"/>
        <v>#DIV/0!</v>
      </c>
      <c r="HX38" s="15" t="e">
        <f t="shared" si="166"/>
        <v>#DIV/0!</v>
      </c>
      <c r="HY38" s="63">
        <f t="shared" si="258"/>
        <v>1.0052661586820761E-2</v>
      </c>
      <c r="HZ38" s="15">
        <f>IF($F38=1,0,HY38*HU38)</f>
        <v>0</v>
      </c>
      <c r="IA38" s="80">
        <v>19</v>
      </c>
      <c r="IB38" s="63">
        <v>0.27</v>
      </c>
      <c r="IC38" s="113" t="e">
        <f t="shared" si="217"/>
        <v>#DIV/0!</v>
      </c>
      <c r="ID38" s="15" t="e">
        <f t="shared" si="168"/>
        <v>#DIV/0!</v>
      </c>
      <c r="IE38" s="63">
        <f t="shared" si="259"/>
        <v>1.4100626271701508E-2</v>
      </c>
      <c r="IF38" s="15">
        <f>IF($F38=1,0,IE38*IA38)</f>
        <v>0</v>
      </c>
      <c r="IG38" s="80">
        <v>24</v>
      </c>
      <c r="IH38" s="63">
        <v>0.29749999999999999</v>
      </c>
      <c r="II38" s="113" t="e">
        <f t="shared" si="218"/>
        <v>#DIV/0!</v>
      </c>
      <c r="IJ38" s="15" t="e">
        <f t="shared" si="170"/>
        <v>#DIV/0!</v>
      </c>
      <c r="IK38" s="63">
        <f t="shared" si="260"/>
        <v>9.7532025819085447E-3</v>
      </c>
      <c r="IL38" s="15">
        <f>IF($F38=1,0,IK38*IG38)</f>
        <v>0</v>
      </c>
      <c r="IM38" s="80">
        <v>13</v>
      </c>
      <c r="IN38" s="63">
        <v>0.2861538461538462</v>
      </c>
      <c r="IO38" s="113" t="e">
        <f t="shared" si="219"/>
        <v>#DIV/0!</v>
      </c>
      <c r="IP38" s="15" t="e">
        <f t="shared" si="172"/>
        <v>#DIV/0!</v>
      </c>
      <c r="IQ38" s="63">
        <f t="shared" si="261"/>
        <v>1.1442961022726074E-2</v>
      </c>
      <c r="IR38" s="15">
        <f>IF($F38=1,0,IQ38*IM38)</f>
        <v>0</v>
      </c>
      <c r="IS38" s="80">
        <v>26</v>
      </c>
      <c r="IT38" s="63">
        <v>0.31269230769230766</v>
      </c>
      <c r="IU38" s="113" t="e">
        <f t="shared" si="220"/>
        <v>#DIV/0!</v>
      </c>
      <c r="IV38" s="15" t="e">
        <f t="shared" si="174"/>
        <v>#DIV/0!</v>
      </c>
      <c r="IW38" s="63">
        <f t="shared" si="262"/>
        <v>7.7145558974046008E-3</v>
      </c>
      <c r="IX38" s="15">
        <f>IF($F38=1,0,IW38*IS38)</f>
        <v>0</v>
      </c>
      <c r="IY38" s="80">
        <v>26</v>
      </c>
      <c r="IZ38" s="63">
        <v>0.31269230769230766</v>
      </c>
      <c r="JA38" s="113" t="e">
        <f t="shared" si="221"/>
        <v>#DIV/0!</v>
      </c>
      <c r="JB38" s="15" t="e">
        <f t="shared" si="176"/>
        <v>#DIV/0!</v>
      </c>
      <c r="JC38" s="63">
        <f t="shared" si="263"/>
        <v>7.7145558974046008E-3</v>
      </c>
      <c r="JD38" s="15">
        <f>IF($F38=1,0,JC38*IY38)</f>
        <v>0</v>
      </c>
      <c r="JE38" s="80">
        <v>26</v>
      </c>
      <c r="JF38" s="63">
        <v>0.31269230769230766</v>
      </c>
      <c r="JG38" s="113" t="e">
        <f t="shared" si="222"/>
        <v>#DIV/0!</v>
      </c>
      <c r="JH38" s="15" t="e">
        <f t="shared" si="178"/>
        <v>#DIV/0!</v>
      </c>
      <c r="JI38" s="63">
        <f t="shared" si="264"/>
        <v>7.7145558974046008E-3</v>
      </c>
      <c r="JJ38" s="15">
        <f>IF($F38=1,0,JI38*JE38)</f>
        <v>0</v>
      </c>
      <c r="JK38" s="80">
        <v>19</v>
      </c>
      <c r="JL38" s="63">
        <v>0.27</v>
      </c>
      <c r="JM38" s="113" t="e">
        <f t="shared" si="223"/>
        <v>#DIV/0!</v>
      </c>
      <c r="JN38" s="15" t="e">
        <f t="shared" si="180"/>
        <v>#DIV/0!</v>
      </c>
      <c r="JO38" s="63">
        <f t="shared" si="265"/>
        <v>1.4100626271701508E-2</v>
      </c>
      <c r="JP38" s="15">
        <f>IF($F38=1,0,JO38*JK38)</f>
        <v>0</v>
      </c>
    </row>
    <row r="39" spans="1:299" ht="15.75" thickBot="1" x14ac:dyDescent="0.3">
      <c r="A39" s="62"/>
      <c r="B39" s="114" t="s">
        <v>0</v>
      </c>
      <c r="C39" s="54" t="e">
        <f>(0.01-0.2*$O$2)^2/(0.01+0.8*$O$2)</f>
        <v>#DIV/0!</v>
      </c>
      <c r="D39" s="54">
        <f>(0.01-0.2*$O$3)^2/(0.01+0.8*$O$3)</f>
        <v>0.10421956945712256</v>
      </c>
      <c r="E39" s="54" t="e">
        <f t="shared" si="1"/>
        <v>#DIV/0!</v>
      </c>
      <c r="F39" s="50">
        <f t="shared" si="2"/>
        <v>1</v>
      </c>
      <c r="G39" s="49">
        <v>83</v>
      </c>
      <c r="H39" s="54">
        <v>0.06</v>
      </c>
      <c r="I39" s="114" t="e">
        <f t="shared" si="3"/>
        <v>#DIV/0!</v>
      </c>
      <c r="J39" s="50" t="e">
        <f t="shared" si="92"/>
        <v>#DIV/0!</v>
      </c>
      <c r="K39" s="54">
        <f t="shared" si="0"/>
        <v>7.9103398125036861E-2</v>
      </c>
      <c r="L39" s="50">
        <f t="shared" si="93"/>
        <v>0</v>
      </c>
      <c r="M39" s="49">
        <v>58</v>
      </c>
      <c r="N39" s="54">
        <v>9.5862068965517133E-2</v>
      </c>
      <c r="O39" s="113" t="e">
        <f t="shared" si="4"/>
        <v>#DIV/0!</v>
      </c>
      <c r="P39" s="15" t="e">
        <f t="shared" si="94"/>
        <v>#DIV/0!</v>
      </c>
      <c r="Q39" s="63">
        <f t="shared" si="5"/>
        <v>6.3586903753897334E-2</v>
      </c>
      <c r="R39" s="15">
        <f t="shared" si="95"/>
        <v>0</v>
      </c>
      <c r="S39" s="49">
        <v>51</v>
      </c>
      <c r="T39" s="54">
        <v>6.9215686274509761E-2</v>
      </c>
      <c r="U39" s="113" t="e">
        <f t="shared" si="6"/>
        <v>#DIV/0!</v>
      </c>
      <c r="V39" s="15" t="e">
        <f t="shared" si="96"/>
        <v>#DIV/0!</v>
      </c>
      <c r="W39" s="63">
        <f t="shared" si="7"/>
        <v>7.4923292063733188E-2</v>
      </c>
      <c r="X39" s="15">
        <f t="shared" si="97"/>
        <v>0</v>
      </c>
      <c r="Y39" s="49">
        <v>74</v>
      </c>
      <c r="Z39" s="54">
        <v>6.2162162162162075E-2</v>
      </c>
      <c r="AA39" s="113" t="e">
        <f t="shared" si="182"/>
        <v>#DIV/0!</v>
      </c>
      <c r="AB39" s="15" t="e">
        <f t="shared" si="98"/>
        <v>#DIV/0!</v>
      </c>
      <c r="AC39" s="63">
        <f t="shared" si="224"/>
        <v>7.8110479568694866E-2</v>
      </c>
      <c r="AD39" s="15">
        <f t="shared" ref="AD39" si="266">IF($F39=1,0,AC39*Y39)</f>
        <v>0</v>
      </c>
      <c r="AE39" s="49">
        <v>86</v>
      </c>
      <c r="AF39" s="54">
        <v>7.7906976744185952E-2</v>
      </c>
      <c r="AG39" s="113" t="e">
        <f t="shared" si="183"/>
        <v>#DIV/0!</v>
      </c>
      <c r="AH39" s="15" t="e">
        <f t="shared" si="100"/>
        <v>#DIV/0!</v>
      </c>
      <c r="AI39" s="63">
        <f t="shared" si="225"/>
        <v>7.1104396772571674E-2</v>
      </c>
      <c r="AJ39" s="15">
        <f t="shared" ref="AJ39" si="267">IF($F39=1,0,AI39*AE39)</f>
        <v>0</v>
      </c>
      <c r="AK39" s="49">
        <v>85</v>
      </c>
      <c r="AL39" s="54">
        <v>6.6705882352941101E-2</v>
      </c>
      <c r="AM39" s="113" t="e">
        <f t="shared" si="184"/>
        <v>#DIV/0!</v>
      </c>
      <c r="AN39" s="15" t="e">
        <f t="shared" si="102"/>
        <v>#DIV/0!</v>
      </c>
      <c r="AO39" s="63">
        <f t="shared" si="226"/>
        <v>7.6048282564696756E-2</v>
      </c>
      <c r="AP39" s="15">
        <f t="shared" ref="AP39" si="268">IF($F39=1,0,AO39*AK39)</f>
        <v>0</v>
      </c>
      <c r="AQ39" s="49">
        <v>58</v>
      </c>
      <c r="AR39" s="54">
        <v>9.5862068965517133E-2</v>
      </c>
      <c r="AS39" s="113" t="e">
        <f t="shared" si="185"/>
        <v>#DIV/0!</v>
      </c>
      <c r="AT39" s="15" t="e">
        <f t="shared" si="104"/>
        <v>#DIV/0!</v>
      </c>
      <c r="AU39" s="63">
        <f t="shared" si="227"/>
        <v>6.3586903753897334E-2</v>
      </c>
      <c r="AV39" s="15">
        <f t="shared" ref="AV39" si="269">IF($F39=1,0,AU39*AQ39)</f>
        <v>0</v>
      </c>
      <c r="AW39" s="49">
        <v>107</v>
      </c>
      <c r="AX39" s="54">
        <v>6.6261682242990547E-2</v>
      </c>
      <c r="AY39" s="113" t="e">
        <f t="shared" si="186"/>
        <v>#DIV/0!</v>
      </c>
      <c r="AZ39" s="15" t="e">
        <f t="shared" si="106"/>
        <v>#DIV/0!</v>
      </c>
      <c r="BA39" s="63">
        <f t="shared" si="228"/>
        <v>7.6248432899958793E-2</v>
      </c>
      <c r="BB39" s="15">
        <f t="shared" ref="BB39" si="270">IF($F39=1,0,BA39*AW39)</f>
        <v>0</v>
      </c>
      <c r="BC39" s="49">
        <v>90</v>
      </c>
      <c r="BD39" s="54">
        <v>9.6666666666666456E-2</v>
      </c>
      <c r="BE39" s="113" t="e">
        <f t="shared" si="187"/>
        <v>#DIV/0!</v>
      </c>
      <c r="BF39" s="15" t="e">
        <f t="shared" si="108"/>
        <v>#DIV/0!</v>
      </c>
      <c r="BG39" s="63">
        <f t="shared" si="229"/>
        <v>6.3261589976907368E-2</v>
      </c>
      <c r="BH39" s="15">
        <f t="shared" ref="BH39" si="271">IF($F39=1,0,BG39*BC39)</f>
        <v>0</v>
      </c>
      <c r="BI39" s="49">
        <v>77</v>
      </c>
      <c r="BJ39" s="54">
        <v>7.3116883116883052E-2</v>
      </c>
      <c r="BK39" s="113" t="e">
        <f t="shared" si="188"/>
        <v>#DIV/0!</v>
      </c>
      <c r="BL39" s="15" t="e">
        <f t="shared" si="110"/>
        <v>#DIV/0!</v>
      </c>
      <c r="BM39" s="63">
        <f t="shared" si="230"/>
        <v>7.319442736979602E-2</v>
      </c>
      <c r="BN39" s="15">
        <f t="shared" ref="BN39" si="272">IF($F39=1,0,BM39*BI39)</f>
        <v>0</v>
      </c>
      <c r="BO39" s="49">
        <v>50</v>
      </c>
      <c r="BP39" s="54">
        <v>9.0599999999999958E-2</v>
      </c>
      <c r="BQ39" s="113" t="e">
        <f t="shared" si="189"/>
        <v>#DIV/0!</v>
      </c>
      <c r="BR39" s="15" t="e">
        <f t="shared" si="112"/>
        <v>#DIV/0!</v>
      </c>
      <c r="BS39" s="63">
        <f t="shared" si="231"/>
        <v>6.5738731821739088E-2</v>
      </c>
      <c r="BT39" s="63">
        <f t="shared" ref="BT39" si="273">IF($F39=1,0,BS39*BO39)</f>
        <v>0</v>
      </c>
      <c r="BU39" s="31">
        <v>69</v>
      </c>
      <c r="BV39" s="198">
        <v>7.6666666666666633E-2</v>
      </c>
      <c r="BW39" s="63" t="e">
        <f t="shared" si="190"/>
        <v>#DIV/0!</v>
      </c>
      <c r="BX39" s="15" t="e">
        <f t="shared" si="114"/>
        <v>#DIV/0!</v>
      </c>
      <c r="BY39" s="63">
        <f t="shared" si="232"/>
        <v>7.1642122786840276E-2</v>
      </c>
      <c r="BZ39" s="15">
        <f t="shared" ref="BZ39" si="274">IF($F39=1,0,BY39*BU39)</f>
        <v>0</v>
      </c>
      <c r="CA39" s="49">
        <v>69</v>
      </c>
      <c r="CB39" s="54">
        <v>8.1159420289855011E-2</v>
      </c>
      <c r="CC39" s="113" t="e">
        <f t="shared" si="191"/>
        <v>#DIV/0!</v>
      </c>
      <c r="CD39" s="15" t="e">
        <f t="shared" si="116"/>
        <v>#DIV/0!</v>
      </c>
      <c r="CE39" s="63">
        <f t="shared" si="233"/>
        <v>6.9705728717384521E-2</v>
      </c>
      <c r="CF39" s="15">
        <f t="shared" ref="CF39" si="275">IF($F39=1,0,CE39*CA39)</f>
        <v>0</v>
      </c>
      <c r="CG39" s="49">
        <v>99</v>
      </c>
      <c r="CH39" s="54">
        <v>6.5353535353535261E-2</v>
      </c>
      <c r="CI39" s="113" t="e">
        <f t="shared" si="192"/>
        <v>#DIV/0!</v>
      </c>
      <c r="CJ39" s="15" t="e">
        <f t="shared" si="118"/>
        <v>#DIV/0!</v>
      </c>
      <c r="CK39" s="63">
        <f t="shared" si="234"/>
        <v>7.6658609213225926E-2</v>
      </c>
      <c r="CL39" s="15">
        <f t="shared" ref="CL39" si="276">IF($F39=1,0,CK39*CG39)</f>
        <v>0</v>
      </c>
      <c r="CM39" s="49">
        <v>65</v>
      </c>
      <c r="CN39" s="50">
        <v>8.3846153846153806E-2</v>
      </c>
      <c r="CO39" s="113" t="e">
        <f t="shared" si="193"/>
        <v>#DIV/0!</v>
      </c>
      <c r="CP39" s="15" t="e">
        <f t="shared" si="120"/>
        <v>#DIV/0!</v>
      </c>
      <c r="CQ39" s="63">
        <f t="shared" si="235"/>
        <v>6.8562738411177659E-2</v>
      </c>
      <c r="CR39" s="15">
        <f t="shared" ref="CR39" si="277">IF($F39=1,0,CQ39*CM39)</f>
        <v>0</v>
      </c>
      <c r="CS39" s="49">
        <v>58</v>
      </c>
      <c r="CT39" s="50">
        <v>9.5862068965517133E-2</v>
      </c>
      <c r="CU39" s="113" t="e">
        <f t="shared" si="194"/>
        <v>#DIV/0!</v>
      </c>
      <c r="CV39" s="15" t="e">
        <f t="shared" si="122"/>
        <v>#DIV/0!</v>
      </c>
      <c r="CW39" s="63">
        <f t="shared" si="236"/>
        <v>6.3586903753897334E-2</v>
      </c>
      <c r="CX39" s="15">
        <f t="shared" ref="CX39" si="278">IF($F39=1,0,CW39*CS39)</f>
        <v>0</v>
      </c>
      <c r="CY39" s="49">
        <v>107</v>
      </c>
      <c r="CZ39" s="54">
        <v>6.6261682242990547E-2</v>
      </c>
      <c r="DA39" s="113" t="e">
        <f t="shared" si="195"/>
        <v>#DIV/0!</v>
      </c>
      <c r="DB39" s="15" t="e">
        <f t="shared" si="124"/>
        <v>#DIV/0!</v>
      </c>
      <c r="DC39" s="63">
        <f t="shared" si="237"/>
        <v>7.6248432899958793E-2</v>
      </c>
      <c r="DD39" s="15">
        <f t="shared" ref="DD39" si="279">IF($F39=1,0,DC39*CY39)</f>
        <v>0</v>
      </c>
      <c r="DE39" s="49">
        <v>85</v>
      </c>
      <c r="DF39" s="54">
        <v>6.6705882352941101E-2</v>
      </c>
      <c r="DG39" s="113" t="e">
        <f t="shared" si="196"/>
        <v>#DIV/0!</v>
      </c>
      <c r="DH39" s="15" t="e">
        <f t="shared" si="126"/>
        <v>#DIV/0!</v>
      </c>
      <c r="DI39" s="63">
        <f t="shared" si="238"/>
        <v>7.6048282564696756E-2</v>
      </c>
      <c r="DJ39" s="15">
        <f t="shared" ref="DJ39" si="280">IF($F39=1,0,DI39*DE39)</f>
        <v>0</v>
      </c>
      <c r="DK39" s="49">
        <v>58</v>
      </c>
      <c r="DL39" s="54">
        <v>7.1379310344827487E-2</v>
      </c>
      <c r="DM39" s="113" t="e">
        <f t="shared" si="197"/>
        <v>#DIV/0!</v>
      </c>
      <c r="DN39" s="15" t="e">
        <f t="shared" si="128"/>
        <v>#DIV/0!</v>
      </c>
      <c r="DO39" s="63">
        <f t="shared" si="239"/>
        <v>7.396148585800473E-2</v>
      </c>
      <c r="DP39" s="15">
        <f t="shared" ref="DP39" si="281">IF($F39=1,0,DO39*DK39)</f>
        <v>0</v>
      </c>
      <c r="DQ39" s="49">
        <v>83</v>
      </c>
      <c r="DR39" s="54">
        <v>6.1084337349397499E-2</v>
      </c>
      <c r="DS39" s="113" t="e">
        <f t="shared" si="198"/>
        <v>#DIV/0!</v>
      </c>
      <c r="DT39" s="15" t="e">
        <f t="shared" si="130"/>
        <v>#DIV/0!</v>
      </c>
      <c r="DU39" s="63">
        <f t="shared" si="240"/>
        <v>7.8604504982997689E-2</v>
      </c>
      <c r="DV39" s="15">
        <f t="shared" ref="DV39" si="282">IF($F39=1,0,DU39*DQ39)</f>
        <v>0</v>
      </c>
      <c r="DW39" s="49">
        <v>107</v>
      </c>
      <c r="DX39" s="54">
        <v>6.6261682242990547E-2</v>
      </c>
      <c r="DY39" s="113" t="e">
        <f t="shared" si="199"/>
        <v>#DIV/0!</v>
      </c>
      <c r="DZ39" s="15" t="e">
        <f t="shared" si="132"/>
        <v>#DIV/0!</v>
      </c>
      <c r="EA39" s="63">
        <f t="shared" si="241"/>
        <v>7.6248432899958793E-2</v>
      </c>
      <c r="EB39" s="15">
        <f t="shared" ref="EB39" si="283">IF($F39=1,0,EA39*DW39)</f>
        <v>0</v>
      </c>
      <c r="EC39" s="49">
        <v>107</v>
      </c>
      <c r="ED39" s="54">
        <v>6.6261682242990547E-2</v>
      </c>
      <c r="EE39" s="113" t="e">
        <f t="shared" si="200"/>
        <v>#DIV/0!</v>
      </c>
      <c r="EF39" s="15" t="e">
        <f t="shared" si="134"/>
        <v>#DIV/0!</v>
      </c>
      <c r="EG39" s="63">
        <f t="shared" si="242"/>
        <v>7.6248432899958793E-2</v>
      </c>
      <c r="EH39" s="15">
        <f t="shared" ref="EH39" si="284">IF($F39=1,0,EG39*EC39)</f>
        <v>0</v>
      </c>
      <c r="EI39" s="49">
        <v>83</v>
      </c>
      <c r="EJ39" s="54">
        <v>6.1084337349397499E-2</v>
      </c>
      <c r="EK39" s="113" t="e">
        <f t="shared" si="201"/>
        <v>#DIV/0!</v>
      </c>
      <c r="EL39" s="15" t="e">
        <f t="shared" si="136"/>
        <v>#DIV/0!</v>
      </c>
      <c r="EM39" s="63">
        <f t="shared" si="243"/>
        <v>7.8604504982997689E-2</v>
      </c>
      <c r="EN39" s="15">
        <f t="shared" ref="EN39" si="285">IF($F39=1,0,EM39*EI39)</f>
        <v>0</v>
      </c>
      <c r="EO39" s="49">
        <v>83</v>
      </c>
      <c r="EP39" s="54">
        <v>6.1084337349397499E-2</v>
      </c>
      <c r="EQ39" s="113" t="e">
        <f t="shared" si="202"/>
        <v>#DIV/0!</v>
      </c>
      <c r="ER39" s="15" t="e">
        <f t="shared" si="138"/>
        <v>#DIV/0!</v>
      </c>
      <c r="ES39" s="63">
        <f t="shared" si="244"/>
        <v>7.8604504982997689E-2</v>
      </c>
      <c r="ET39" s="15">
        <f t="shared" ref="ET39" si="286">IF($F39=1,0,ES39*EO39)</f>
        <v>0</v>
      </c>
      <c r="EU39" s="49">
        <v>82</v>
      </c>
      <c r="EV39" s="54">
        <v>6.1463414634146223E-2</v>
      </c>
      <c r="EW39" s="113" t="e">
        <f t="shared" si="203"/>
        <v>#DIV/0!</v>
      </c>
      <c r="EX39" s="15" t="e">
        <f t="shared" si="140"/>
        <v>#DIV/0!</v>
      </c>
      <c r="EY39" s="63">
        <f t="shared" si="245"/>
        <v>7.8430540827147469E-2</v>
      </c>
      <c r="EZ39" s="15">
        <f t="shared" ref="EZ39" si="287">IF($F39=1,0,EY39*EU39)</f>
        <v>0</v>
      </c>
      <c r="FA39" s="49">
        <v>89</v>
      </c>
      <c r="FB39" s="54">
        <v>7.0449438202247111E-2</v>
      </c>
      <c r="FC39" s="113" t="e">
        <f t="shared" si="204"/>
        <v>#DIV/0!</v>
      </c>
      <c r="FD39" s="15" t="e">
        <f t="shared" si="142"/>
        <v>#DIV/0!</v>
      </c>
      <c r="FE39" s="63">
        <f t="shared" si="246"/>
        <v>7.4373939095821004E-2</v>
      </c>
      <c r="FF39" s="15">
        <f t="shared" ref="FF39" si="288">IF($F39=1,0,FE39*FA39)</f>
        <v>0</v>
      </c>
      <c r="FG39" s="49">
        <v>91</v>
      </c>
      <c r="FH39" s="54">
        <v>6.6593406593406498E-2</v>
      </c>
      <c r="FI39" s="113" t="e">
        <f t="shared" si="205"/>
        <v>#DIV/0!</v>
      </c>
      <c r="FJ39" s="15" t="e">
        <f t="shared" si="144"/>
        <v>#DIV/0!</v>
      </c>
      <c r="FK39" s="63">
        <f t="shared" si="247"/>
        <v>7.6098932869498578E-2</v>
      </c>
      <c r="FL39" s="15">
        <f t="shared" ref="FL39" si="289">IF($F39=1,0,FK39*FG39)</f>
        <v>0</v>
      </c>
      <c r="FM39" s="49">
        <v>91</v>
      </c>
      <c r="FN39" s="54">
        <v>6.6593406593406498E-2</v>
      </c>
      <c r="FO39" s="113" t="e">
        <f t="shared" si="206"/>
        <v>#DIV/0!</v>
      </c>
      <c r="FP39" s="15" t="e">
        <f t="shared" si="146"/>
        <v>#DIV/0!</v>
      </c>
      <c r="FQ39" s="63">
        <f t="shared" si="248"/>
        <v>7.6098932869498578E-2</v>
      </c>
      <c r="FR39" s="15">
        <f t="shared" ref="FR39" si="290">IF($F39=1,0,FQ39*FM39)</f>
        <v>0</v>
      </c>
      <c r="FS39" s="49">
        <v>73</v>
      </c>
      <c r="FT39" s="54">
        <v>7.2465753424657414E-2</v>
      </c>
      <c r="FU39" s="113" t="e">
        <f t="shared" si="207"/>
        <v>#DIV/0!</v>
      </c>
      <c r="FV39" s="15" t="e">
        <f t="shared" si="148"/>
        <v>#DIV/0!</v>
      </c>
      <c r="FW39" s="63">
        <f t="shared" si="249"/>
        <v>7.3481313536497561E-2</v>
      </c>
      <c r="FX39" s="15">
        <f t="shared" ref="FX39" si="291">IF($F39=1,0,FW39*FS39)</f>
        <v>0</v>
      </c>
      <c r="FY39" s="49">
        <v>73</v>
      </c>
      <c r="FZ39" s="54">
        <v>6.4657534246575249E-2</v>
      </c>
      <c r="GA39" s="113" t="e">
        <f t="shared" si="208"/>
        <v>#DIV/0!</v>
      </c>
      <c r="GB39" s="15" t="e">
        <f t="shared" si="150"/>
        <v>#DIV/0!</v>
      </c>
      <c r="GC39" s="63">
        <f t="shared" si="250"/>
        <v>7.6973857295300388E-2</v>
      </c>
      <c r="GD39" s="15">
        <f t="shared" ref="GD39" si="292">IF($F39=1,0,GC39*FY39)</f>
        <v>0</v>
      </c>
      <c r="GE39" s="49">
        <v>103</v>
      </c>
      <c r="GF39" s="54">
        <v>5.5728155339805699E-2</v>
      </c>
      <c r="GG39" s="113" t="e">
        <f t="shared" si="209"/>
        <v>#DIV/0!</v>
      </c>
      <c r="GH39" s="15" t="e">
        <f t="shared" si="152"/>
        <v>#DIV/0!</v>
      </c>
      <c r="GI39" s="63">
        <f t="shared" si="251"/>
        <v>8.1087271457008267E-2</v>
      </c>
      <c r="GJ39" s="15">
        <f t="shared" ref="GJ39" si="293">IF($F39=1,0,GI39*GE39)</f>
        <v>0</v>
      </c>
      <c r="GK39" s="49">
        <v>56</v>
      </c>
      <c r="GL39" s="54">
        <v>9.892857142857138E-2</v>
      </c>
      <c r="GM39" s="113" t="e">
        <f t="shared" si="210"/>
        <v>#DIV/0!</v>
      </c>
      <c r="GN39" s="15" t="e">
        <f t="shared" si="154"/>
        <v>#DIV/0!</v>
      </c>
      <c r="GO39" s="63">
        <f t="shared" si="252"/>
        <v>6.2352310813952941E-2</v>
      </c>
      <c r="GP39" s="15">
        <f t="shared" ref="GP39" si="294">IF($F39=1,0,GO39*GK39)</f>
        <v>0</v>
      </c>
      <c r="GQ39" s="49">
        <v>47</v>
      </c>
      <c r="GR39" s="54">
        <v>9.702127659574461E-2</v>
      </c>
      <c r="GS39" s="113" t="e">
        <f t="shared" si="211"/>
        <v>#DIV/0!</v>
      </c>
      <c r="GT39" s="15" t="e">
        <f t="shared" si="156"/>
        <v>#DIV/0!</v>
      </c>
      <c r="GU39" s="63">
        <f t="shared" si="253"/>
        <v>6.3118526115857373E-2</v>
      </c>
      <c r="GV39" s="15">
        <f t="shared" ref="GV39" si="295">IF($F39=1,0,GU39*GQ39)</f>
        <v>0</v>
      </c>
      <c r="GW39" s="49">
        <v>86</v>
      </c>
      <c r="GX39" s="54">
        <v>7.7209302325581305E-2</v>
      </c>
      <c r="GY39" s="113" t="e">
        <f t="shared" si="212"/>
        <v>#DIV/0!</v>
      </c>
      <c r="GZ39" s="15" t="e">
        <f t="shared" si="158"/>
        <v>#DIV/0!</v>
      </c>
      <c r="HA39" s="63">
        <f t="shared" si="254"/>
        <v>7.140657162523012E-2</v>
      </c>
      <c r="HB39" s="15">
        <f t="shared" ref="HB39" si="296">IF($F39=1,0,HA39*GW39)</f>
        <v>0</v>
      </c>
      <c r="HC39" s="49">
        <v>73</v>
      </c>
      <c r="HD39" s="54">
        <v>5.9589041095890284E-2</v>
      </c>
      <c r="HE39" s="113" t="e">
        <f t="shared" si="213"/>
        <v>#DIV/0!</v>
      </c>
      <c r="HF39" s="15" t="e">
        <f t="shared" si="160"/>
        <v>#DIV/0!</v>
      </c>
      <c r="HG39" s="63">
        <f t="shared" si="255"/>
        <v>7.9292970504281135E-2</v>
      </c>
      <c r="HH39" s="15">
        <f t="shared" ref="HH39" si="297">IF($F39=1,0,HG39*HC39)</f>
        <v>0</v>
      </c>
      <c r="HI39" s="49">
        <v>47</v>
      </c>
      <c r="HJ39" s="54">
        <v>9.702127659574461E-2</v>
      </c>
      <c r="HK39" s="113" t="e">
        <f t="shared" si="214"/>
        <v>#DIV/0!</v>
      </c>
      <c r="HL39" s="15" t="e">
        <f t="shared" si="162"/>
        <v>#DIV/0!</v>
      </c>
      <c r="HM39" s="63">
        <f t="shared" si="256"/>
        <v>6.3118526115857373E-2</v>
      </c>
      <c r="HN39" s="15">
        <f t="shared" ref="HN39" si="298">IF($F39=1,0,HM39*HI39)</f>
        <v>0</v>
      </c>
      <c r="HO39" s="49">
        <v>51</v>
      </c>
      <c r="HP39" s="54">
        <v>6.9215686274509761E-2</v>
      </c>
      <c r="HQ39" s="113" t="e">
        <f t="shared" si="215"/>
        <v>#DIV/0!</v>
      </c>
      <c r="HR39" s="15" t="e">
        <f t="shared" si="164"/>
        <v>#DIV/0!</v>
      </c>
      <c r="HS39" s="63">
        <f t="shared" si="257"/>
        <v>7.4923292063733188E-2</v>
      </c>
      <c r="HT39" s="15">
        <f t="shared" ref="HT39" si="299">IF($F39=1,0,HS39*HO39)</f>
        <v>0</v>
      </c>
      <c r="HU39" s="49">
        <v>89</v>
      </c>
      <c r="HV39" s="54">
        <v>7.2696629213483063E-2</v>
      </c>
      <c r="HW39" s="113" t="e">
        <f t="shared" si="216"/>
        <v>#DIV/0!</v>
      </c>
      <c r="HX39" s="15" t="e">
        <f t="shared" si="166"/>
        <v>#DIV/0!</v>
      </c>
      <c r="HY39" s="63">
        <f t="shared" si="258"/>
        <v>7.3379513791918011E-2</v>
      </c>
      <c r="HZ39" s="15">
        <f t="shared" ref="HZ39" si="300">IF($F39=1,0,HY39*HU39)</f>
        <v>0</v>
      </c>
      <c r="IA39" s="49">
        <v>70</v>
      </c>
      <c r="IB39" s="54">
        <v>7.4428571428571358E-2</v>
      </c>
      <c r="IC39" s="113" t="e">
        <f t="shared" si="217"/>
        <v>#DIV/0!</v>
      </c>
      <c r="ID39" s="15" t="e">
        <f t="shared" si="168"/>
        <v>#DIV/0!</v>
      </c>
      <c r="IE39" s="63">
        <f t="shared" si="259"/>
        <v>7.2618526851093726E-2</v>
      </c>
      <c r="IF39" s="15">
        <f t="shared" ref="IF39" si="301">IF($F39=1,0,IE39*IA39)</f>
        <v>0</v>
      </c>
      <c r="IG39" s="49">
        <v>67</v>
      </c>
      <c r="IH39" s="54">
        <v>6.8955223880596953E-2</v>
      </c>
      <c r="II39" s="113" t="e">
        <f t="shared" si="218"/>
        <v>#DIV/0!</v>
      </c>
      <c r="IJ39" s="15" t="e">
        <f t="shared" si="170"/>
        <v>#DIV/0!</v>
      </c>
      <c r="IK39" s="63">
        <f t="shared" si="260"/>
        <v>7.503957640525015E-2</v>
      </c>
      <c r="IL39" s="15">
        <f t="shared" ref="IL39" si="302">IF($F39=1,0,IK39*IG39)</f>
        <v>0</v>
      </c>
      <c r="IM39" s="49">
        <v>98</v>
      </c>
      <c r="IN39" s="54">
        <v>5.6530612244897839E-2</v>
      </c>
      <c r="IO39" s="113" t="e">
        <f t="shared" si="219"/>
        <v>#DIV/0!</v>
      </c>
      <c r="IP39" s="15" t="e">
        <f t="shared" si="172"/>
        <v>#DIV/0!</v>
      </c>
      <c r="IQ39" s="63">
        <f t="shared" si="261"/>
        <v>8.071235588709684E-2</v>
      </c>
      <c r="IR39" s="15">
        <f t="shared" ref="IR39" si="303">IF($F39=1,0,IQ39*IM39)</f>
        <v>0</v>
      </c>
      <c r="IS39" s="49">
        <v>73</v>
      </c>
      <c r="IT39" s="54">
        <v>8.1506849315068436E-2</v>
      </c>
      <c r="IU39" s="113" t="e">
        <f t="shared" si="220"/>
        <v>#DIV/0!</v>
      </c>
      <c r="IV39" s="15" t="e">
        <f t="shared" si="174"/>
        <v>#DIV/0!</v>
      </c>
      <c r="IW39" s="63">
        <f t="shared" si="262"/>
        <v>6.9557295006481681E-2</v>
      </c>
      <c r="IX39" s="15">
        <f t="shared" ref="IX39" si="304">IF($F39=1,0,IW39*IS39)</f>
        <v>0</v>
      </c>
      <c r="IY39" s="49">
        <v>73</v>
      </c>
      <c r="IZ39" s="54">
        <v>8.1506849315068436E-2</v>
      </c>
      <c r="JA39" s="113" t="e">
        <f t="shared" si="221"/>
        <v>#DIV/0!</v>
      </c>
      <c r="JB39" s="15" t="e">
        <f t="shared" si="176"/>
        <v>#DIV/0!</v>
      </c>
      <c r="JC39" s="63">
        <f t="shared" si="263"/>
        <v>6.9557295006481681E-2</v>
      </c>
      <c r="JD39" s="15">
        <f t="shared" ref="JD39" si="305">IF($F39=1,0,JC39*IY39)</f>
        <v>0</v>
      </c>
      <c r="JE39" s="49">
        <v>73</v>
      </c>
      <c r="JF39" s="54">
        <v>8.1506849315068436E-2</v>
      </c>
      <c r="JG39" s="113" t="e">
        <f t="shared" si="222"/>
        <v>#DIV/0!</v>
      </c>
      <c r="JH39" s="15" t="e">
        <f t="shared" si="178"/>
        <v>#DIV/0!</v>
      </c>
      <c r="JI39" s="63">
        <f t="shared" si="264"/>
        <v>6.9557295006481681E-2</v>
      </c>
      <c r="JJ39" s="15">
        <f t="shared" ref="JJ39" si="306">IF($F39=1,0,JI39*JE39)</f>
        <v>0</v>
      </c>
      <c r="JK39" s="49">
        <v>70</v>
      </c>
      <c r="JL39" s="54">
        <v>7.4428571428571358E-2</v>
      </c>
      <c r="JM39" s="113" t="e">
        <f t="shared" si="223"/>
        <v>#DIV/0!</v>
      </c>
      <c r="JN39" s="15" t="e">
        <f t="shared" si="180"/>
        <v>#DIV/0!</v>
      </c>
      <c r="JO39" s="63">
        <f t="shared" si="265"/>
        <v>7.2618526851093726E-2</v>
      </c>
      <c r="JP39" s="15">
        <f t="shared" ref="JP39" si="307">IF($F39=1,0,JO39*JK39)</f>
        <v>0</v>
      </c>
    </row>
    <row r="40" spans="1:299" x14ac:dyDescent="0.25">
      <c r="A40" s="62"/>
      <c r="C40" s="61"/>
      <c r="D40" s="61"/>
      <c r="E40" s="63"/>
      <c r="F40" s="63"/>
      <c r="G40" s="62"/>
      <c r="H40" s="109"/>
      <c r="I40" s="110"/>
      <c r="J40" s="53" t="s">
        <v>173</v>
      </c>
      <c r="K40" s="53"/>
      <c r="L40" s="102" t="s">
        <v>174</v>
      </c>
      <c r="M40" s="62"/>
      <c r="N40" s="109"/>
      <c r="O40" s="110"/>
      <c r="P40" s="53" t="s">
        <v>173</v>
      </c>
      <c r="Q40" s="53"/>
      <c r="R40" s="102" t="s">
        <v>174</v>
      </c>
      <c r="S40" s="62"/>
      <c r="T40" s="109"/>
      <c r="U40" s="110"/>
      <c r="V40" s="53" t="s">
        <v>173</v>
      </c>
      <c r="W40" s="53"/>
      <c r="X40" s="102" t="s">
        <v>174</v>
      </c>
      <c r="Y40" s="62"/>
      <c r="Z40" s="109"/>
      <c r="AA40" s="110"/>
      <c r="AB40" s="53" t="s">
        <v>173</v>
      </c>
      <c r="AC40" s="53"/>
      <c r="AD40" s="102" t="s">
        <v>174</v>
      </c>
      <c r="AE40" s="62"/>
      <c r="AF40" s="109"/>
      <c r="AG40" s="110"/>
      <c r="AH40" s="53" t="s">
        <v>173</v>
      </c>
      <c r="AI40" s="53"/>
      <c r="AJ40" s="102" t="s">
        <v>174</v>
      </c>
      <c r="AK40" s="62"/>
      <c r="AL40" s="109"/>
      <c r="AM40" s="110"/>
      <c r="AN40" s="53" t="s">
        <v>173</v>
      </c>
      <c r="AO40" s="53"/>
      <c r="AP40" s="102" t="s">
        <v>174</v>
      </c>
      <c r="AQ40" s="62"/>
      <c r="AR40" s="109"/>
      <c r="AS40" s="110"/>
      <c r="AT40" s="53" t="s">
        <v>173</v>
      </c>
      <c r="AU40" s="53"/>
      <c r="AV40" s="102" t="s">
        <v>174</v>
      </c>
      <c r="AW40" s="62"/>
      <c r="AX40" s="109"/>
      <c r="AY40" s="110"/>
      <c r="AZ40" s="53" t="s">
        <v>173</v>
      </c>
      <c r="BA40" s="53"/>
      <c r="BB40" s="102" t="s">
        <v>174</v>
      </c>
      <c r="BC40" s="62"/>
      <c r="BD40" s="109"/>
      <c r="BE40" s="110"/>
      <c r="BF40" s="53" t="s">
        <v>173</v>
      </c>
      <c r="BG40" s="53"/>
      <c r="BH40" s="102" t="s">
        <v>174</v>
      </c>
      <c r="BI40" s="62"/>
      <c r="BJ40" s="109"/>
      <c r="BK40" s="110"/>
      <c r="BL40" s="53" t="s">
        <v>173</v>
      </c>
      <c r="BM40" s="53"/>
      <c r="BN40" s="102" t="s">
        <v>174</v>
      </c>
      <c r="BO40" s="62"/>
      <c r="BP40" s="109"/>
      <c r="BQ40" s="110"/>
      <c r="BR40" s="53" t="s">
        <v>173</v>
      </c>
      <c r="BS40" s="53"/>
      <c r="BT40" s="102" t="s">
        <v>174</v>
      </c>
      <c r="BV40" s="113"/>
      <c r="BW40" s="110"/>
      <c r="BX40" s="53" t="s">
        <v>173</v>
      </c>
      <c r="BY40" s="53"/>
      <c r="BZ40" s="102" t="s">
        <v>174</v>
      </c>
      <c r="CB40" s="109"/>
      <c r="CC40" s="110"/>
      <c r="CD40" s="53" t="s">
        <v>173</v>
      </c>
      <c r="CE40" s="53"/>
      <c r="CF40" s="102" t="s">
        <v>174</v>
      </c>
      <c r="CH40" s="109"/>
      <c r="CI40" s="110"/>
      <c r="CJ40" s="53" t="s">
        <v>173</v>
      </c>
      <c r="CK40" s="53"/>
      <c r="CL40" s="102" t="s">
        <v>174</v>
      </c>
      <c r="CN40" s="113"/>
      <c r="CO40" s="110"/>
      <c r="CP40" s="53" t="s">
        <v>173</v>
      </c>
      <c r="CQ40" s="53"/>
      <c r="CR40" s="102" t="s">
        <v>174</v>
      </c>
      <c r="CT40" s="113"/>
      <c r="CU40" s="110"/>
      <c r="CV40" s="53" t="s">
        <v>173</v>
      </c>
      <c r="CW40" s="53"/>
      <c r="CX40" s="102" t="s">
        <v>174</v>
      </c>
      <c r="CZ40" s="109"/>
      <c r="DA40" s="110"/>
      <c r="DB40" s="53" t="s">
        <v>173</v>
      </c>
      <c r="DC40" s="53"/>
      <c r="DD40" s="102" t="s">
        <v>174</v>
      </c>
      <c r="DF40" s="109"/>
      <c r="DG40" s="110"/>
      <c r="DH40" s="53" t="s">
        <v>173</v>
      </c>
      <c r="DI40" s="53"/>
      <c r="DJ40" s="102" t="s">
        <v>174</v>
      </c>
      <c r="DL40" s="109"/>
      <c r="DM40" s="110"/>
      <c r="DN40" s="53" t="s">
        <v>173</v>
      </c>
      <c r="DO40" s="53"/>
      <c r="DP40" s="102" t="s">
        <v>174</v>
      </c>
      <c r="DR40" s="109"/>
      <c r="DS40" s="110"/>
      <c r="DT40" s="53" t="s">
        <v>173</v>
      </c>
      <c r="DU40" s="53"/>
      <c r="DV40" s="102" t="s">
        <v>174</v>
      </c>
      <c r="DX40" s="109"/>
      <c r="DY40" s="110"/>
      <c r="DZ40" s="53" t="s">
        <v>173</v>
      </c>
      <c r="EA40" s="53"/>
      <c r="EB40" s="102" t="s">
        <v>174</v>
      </c>
      <c r="ED40" s="109"/>
      <c r="EE40" s="110"/>
      <c r="EF40" s="53" t="s">
        <v>173</v>
      </c>
      <c r="EG40" s="53"/>
      <c r="EH40" s="102" t="s">
        <v>174</v>
      </c>
      <c r="EJ40" s="109"/>
      <c r="EK40" s="110"/>
      <c r="EL40" s="53" t="s">
        <v>173</v>
      </c>
      <c r="EM40" s="53"/>
      <c r="EN40" s="102" t="s">
        <v>174</v>
      </c>
      <c r="EP40" s="109"/>
      <c r="EQ40" s="110"/>
      <c r="ER40" s="53" t="s">
        <v>173</v>
      </c>
      <c r="ES40" s="53"/>
      <c r="ET40" s="102" t="s">
        <v>174</v>
      </c>
      <c r="EV40" s="109"/>
      <c r="EW40" s="110"/>
      <c r="EX40" s="53" t="s">
        <v>173</v>
      </c>
      <c r="EY40" s="53"/>
      <c r="EZ40" s="102" t="s">
        <v>174</v>
      </c>
      <c r="FB40" s="109"/>
      <c r="FC40" s="110"/>
      <c r="FD40" s="53" t="s">
        <v>173</v>
      </c>
      <c r="FE40" s="53"/>
      <c r="FF40" s="102" t="s">
        <v>174</v>
      </c>
      <c r="FH40" s="109"/>
      <c r="FI40" s="110"/>
      <c r="FJ40" s="53" t="s">
        <v>173</v>
      </c>
      <c r="FK40" s="53"/>
      <c r="FL40" s="102" t="s">
        <v>174</v>
      </c>
      <c r="FN40" s="109"/>
      <c r="FO40" s="110"/>
      <c r="FP40" s="53" t="s">
        <v>173</v>
      </c>
      <c r="FQ40" s="53"/>
      <c r="FR40" s="102" t="s">
        <v>174</v>
      </c>
      <c r="FT40" s="109"/>
      <c r="FU40" s="110"/>
      <c r="FV40" s="53" t="s">
        <v>173</v>
      </c>
      <c r="FW40" s="53"/>
      <c r="FX40" s="102" t="s">
        <v>174</v>
      </c>
      <c r="FZ40" s="109"/>
      <c r="GA40" s="110"/>
      <c r="GB40" s="53" t="s">
        <v>173</v>
      </c>
      <c r="GC40" s="53"/>
      <c r="GD40" s="102" t="s">
        <v>174</v>
      </c>
      <c r="GF40" s="109"/>
      <c r="GG40" s="110"/>
      <c r="GH40" s="53" t="s">
        <v>173</v>
      </c>
      <c r="GI40" s="53"/>
      <c r="GJ40" s="102" t="s">
        <v>174</v>
      </c>
      <c r="GL40" s="109"/>
      <c r="GM40" s="110"/>
      <c r="GN40" s="53" t="s">
        <v>173</v>
      </c>
      <c r="GO40" s="53"/>
      <c r="GP40" s="102" t="s">
        <v>174</v>
      </c>
      <c r="GR40" s="109"/>
      <c r="GS40" s="110"/>
      <c r="GT40" s="53" t="s">
        <v>173</v>
      </c>
      <c r="GU40" s="53"/>
      <c r="GV40" s="102" t="s">
        <v>174</v>
      </c>
      <c r="GX40" s="109"/>
      <c r="GY40" s="110"/>
      <c r="GZ40" s="53" t="s">
        <v>173</v>
      </c>
      <c r="HA40" s="53"/>
      <c r="HB40" s="102" t="s">
        <v>174</v>
      </c>
      <c r="HD40" s="109"/>
      <c r="HE40" s="110"/>
      <c r="HF40" s="53" t="s">
        <v>173</v>
      </c>
      <c r="HG40" s="53"/>
      <c r="HH40" s="102" t="s">
        <v>174</v>
      </c>
      <c r="HJ40" s="109"/>
      <c r="HK40" s="110"/>
      <c r="HL40" s="53" t="s">
        <v>173</v>
      </c>
      <c r="HM40" s="53"/>
      <c r="HN40" s="102" t="s">
        <v>174</v>
      </c>
      <c r="HP40" s="109"/>
      <c r="HQ40" s="110"/>
      <c r="HR40" s="53" t="s">
        <v>173</v>
      </c>
      <c r="HS40" s="53"/>
      <c r="HT40" s="102" t="s">
        <v>174</v>
      </c>
      <c r="HV40" s="109"/>
      <c r="HW40" s="110"/>
      <c r="HX40" s="53" t="s">
        <v>173</v>
      </c>
      <c r="HY40" s="53"/>
      <c r="HZ40" s="102" t="s">
        <v>174</v>
      </c>
      <c r="IB40" s="109"/>
      <c r="IC40" s="110"/>
      <c r="ID40" s="53" t="s">
        <v>173</v>
      </c>
      <c r="IE40" s="53"/>
      <c r="IF40" s="102" t="s">
        <v>174</v>
      </c>
      <c r="IH40" s="109"/>
      <c r="II40" s="110"/>
      <c r="IJ40" s="53" t="s">
        <v>173</v>
      </c>
      <c r="IK40" s="53"/>
      <c r="IL40" s="102" t="s">
        <v>174</v>
      </c>
      <c r="IN40" s="109"/>
      <c r="IO40" s="110"/>
      <c r="IP40" s="53" t="s">
        <v>173</v>
      </c>
      <c r="IQ40" s="53"/>
      <c r="IR40" s="102" t="s">
        <v>174</v>
      </c>
      <c r="IT40" s="109"/>
      <c r="IU40" s="110"/>
      <c r="IV40" s="53" t="s">
        <v>173</v>
      </c>
      <c r="IW40" s="53"/>
      <c r="IX40" s="102" t="s">
        <v>174</v>
      </c>
      <c r="IZ40" s="109"/>
      <c r="JA40" s="110"/>
      <c r="JB40" s="53" t="s">
        <v>173</v>
      </c>
      <c r="JC40" s="53"/>
      <c r="JD40" s="102" t="s">
        <v>174</v>
      </c>
      <c r="JF40" s="109"/>
      <c r="JG40" s="110"/>
      <c r="JH40" s="53" t="s">
        <v>173</v>
      </c>
      <c r="JI40" s="53"/>
      <c r="JJ40" s="102" t="s">
        <v>174</v>
      </c>
      <c r="JL40" s="109"/>
      <c r="JM40" s="110"/>
      <c r="JN40" s="53" t="s">
        <v>173</v>
      </c>
      <c r="JO40" s="53"/>
      <c r="JP40" s="102" t="s">
        <v>174</v>
      </c>
    </row>
    <row r="41" spans="1:299" x14ac:dyDescent="0.25">
      <c r="A41" s="62"/>
      <c r="H41" s="114"/>
      <c r="I41" s="115" t="s">
        <v>175</v>
      </c>
      <c r="J41" s="116" t="e">
        <f>SUM(J11:J40)</f>
        <v>#DIV/0!</v>
      </c>
      <c r="K41" s="116"/>
      <c r="L41" s="117">
        <f>SUM(L11:L40)</f>
        <v>4.7352469534743964</v>
      </c>
      <c r="M41" s="62"/>
      <c r="N41" s="114"/>
      <c r="O41" s="115" t="s">
        <v>175</v>
      </c>
      <c r="P41" s="116" t="e">
        <f>SUM(P11:P40)</f>
        <v>#DIV/0!</v>
      </c>
      <c r="Q41" s="116"/>
      <c r="R41" s="117">
        <f>SUM(R11:R40)</f>
        <v>3.8798931702658823</v>
      </c>
      <c r="S41" s="62"/>
      <c r="T41" s="114"/>
      <c r="U41" s="115" t="s">
        <v>175</v>
      </c>
      <c r="V41" s="116" t="e">
        <f>SUM(V11:V40)</f>
        <v>#DIV/0!</v>
      </c>
      <c r="W41" s="116"/>
      <c r="X41" s="117">
        <f>SUM(X11:X40)</f>
        <v>2.2253290133491426</v>
      </c>
      <c r="Y41" s="62"/>
      <c r="Z41" s="114"/>
      <c r="AA41" s="115" t="s">
        <v>175</v>
      </c>
      <c r="AB41" s="116" t="e">
        <f>SUM(AB11:AB40)</f>
        <v>#DIV/0!</v>
      </c>
      <c r="AC41" s="116"/>
      <c r="AD41" s="117">
        <f>SUM(AD11:AD40)</f>
        <v>3.923844308091577</v>
      </c>
      <c r="AE41" s="62"/>
      <c r="AF41" s="114"/>
      <c r="AG41" s="115" t="s">
        <v>175</v>
      </c>
      <c r="AH41" s="116" t="e">
        <f>SUM(AH11:AH40)</f>
        <v>#DIV/0!</v>
      </c>
      <c r="AI41" s="116"/>
      <c r="AJ41" s="117">
        <f>SUM(AJ11:AJ40)</f>
        <v>2.8281152255698356</v>
      </c>
      <c r="AK41" s="62"/>
      <c r="AL41" s="114"/>
      <c r="AM41" s="115" t="s">
        <v>175</v>
      </c>
      <c r="AN41" s="116" t="e">
        <f>SUM(AN11:AN40)</f>
        <v>#DIV/0!</v>
      </c>
      <c r="AO41" s="116"/>
      <c r="AP41" s="117">
        <f>SUM(AP11:AP40)</f>
        <v>3.5696624602954108</v>
      </c>
      <c r="AQ41" s="62"/>
      <c r="AR41" s="114"/>
      <c r="AS41" s="115" t="s">
        <v>175</v>
      </c>
      <c r="AT41" s="116" t="e">
        <f>SUM(AT11:AT40)</f>
        <v>#DIV/0!</v>
      </c>
      <c r="AU41" s="116"/>
      <c r="AV41" s="117">
        <f>SUM(AV11:AV40)</f>
        <v>3.8798931702658823</v>
      </c>
      <c r="AW41" s="62"/>
      <c r="AX41" s="114"/>
      <c r="AY41" s="115" t="s">
        <v>175</v>
      </c>
      <c r="AZ41" s="116" t="e">
        <f>SUM(AZ11:AZ40)</f>
        <v>#DIV/0!</v>
      </c>
      <c r="BA41" s="116"/>
      <c r="BB41" s="117">
        <f>SUM(BB11:BB40)</f>
        <v>3.5074576066402976</v>
      </c>
      <c r="BC41" s="62"/>
      <c r="BD41" s="114"/>
      <c r="BE41" s="115" t="s">
        <v>175</v>
      </c>
      <c r="BF41" s="116" t="e">
        <f>SUM(BF11:BF40)</f>
        <v>#DIV/0!</v>
      </c>
      <c r="BG41" s="116"/>
      <c r="BH41" s="117">
        <f>SUM(BH11:BH40)</f>
        <v>1.9726623339703659</v>
      </c>
      <c r="BI41" s="62"/>
      <c r="BJ41" s="114"/>
      <c r="BK41" s="115" t="s">
        <v>175</v>
      </c>
      <c r="BL41" s="116" t="e">
        <f>SUM(BL11:BL40)</f>
        <v>#DIV/0!</v>
      </c>
      <c r="BM41" s="116"/>
      <c r="BN41" s="117">
        <f>SUM(BN11:BN40)</f>
        <v>2.9543465317118387</v>
      </c>
      <c r="BO41" s="62"/>
      <c r="BP41" s="114"/>
      <c r="BQ41" s="115" t="s">
        <v>175</v>
      </c>
      <c r="BR41" s="116" t="e">
        <f>SUM(BR11:BR40)</f>
        <v>#DIV/0!</v>
      </c>
      <c r="BS41" s="116"/>
      <c r="BT41" s="117">
        <f>SUM(BT11:BT40)</f>
        <v>3.6074476857983053</v>
      </c>
      <c r="BV41" s="114"/>
      <c r="BW41" s="115" t="s">
        <v>175</v>
      </c>
      <c r="BX41" s="116" t="e">
        <f>SUM(BX11:BX40)</f>
        <v>#DIV/0!</v>
      </c>
      <c r="BY41" s="116"/>
      <c r="BZ41" s="117">
        <f>SUM(BZ11:BZ40)</f>
        <v>2.637622174562178</v>
      </c>
      <c r="CB41" s="114"/>
      <c r="CC41" s="115" t="s">
        <v>175</v>
      </c>
      <c r="CD41" s="116" t="e">
        <f>SUM(CD11:CD40)</f>
        <v>#DIV/0!</v>
      </c>
      <c r="CE41" s="116"/>
      <c r="CF41" s="117">
        <f>SUM(CF11:CF40)</f>
        <v>3.2182195322530966</v>
      </c>
      <c r="CH41" s="114"/>
      <c r="CI41" s="115" t="s">
        <v>175</v>
      </c>
      <c r="CJ41" s="116" t="e">
        <f>SUM(CJ11:CJ40)</f>
        <v>#DIV/0!</v>
      </c>
      <c r="CK41" s="116"/>
      <c r="CL41" s="117">
        <f>SUM(CL11:CL40)</f>
        <v>2.0346198559411541</v>
      </c>
      <c r="CN41" s="114"/>
      <c r="CO41" s="115" t="s">
        <v>175</v>
      </c>
      <c r="CP41" s="116" t="e">
        <f>SUM(CP11:CP40)</f>
        <v>#DIV/0!</v>
      </c>
      <c r="CQ41" s="116"/>
      <c r="CR41" s="117">
        <f>SUM(CR11:CR40)</f>
        <v>3.2578248404196155</v>
      </c>
      <c r="CT41" s="114"/>
      <c r="CU41" s="115" t="s">
        <v>175</v>
      </c>
      <c r="CV41" s="116" t="e">
        <f>SUM(CV11:CV40)</f>
        <v>#DIV/0!</v>
      </c>
      <c r="CW41" s="116"/>
      <c r="CX41" s="117">
        <f>SUM(CX11:CX40)</f>
        <v>3.8798931702658823</v>
      </c>
      <c r="CZ41" s="114"/>
      <c r="DA41" s="115" t="s">
        <v>175</v>
      </c>
      <c r="DB41" s="116" t="e">
        <f>SUM(DB11:DB40)</f>
        <v>#DIV/0!</v>
      </c>
      <c r="DC41" s="116"/>
      <c r="DD41" s="117">
        <f>SUM(DD11:DD40)</f>
        <v>3.5074576066402976</v>
      </c>
      <c r="DF41" s="114"/>
      <c r="DG41" s="115" t="s">
        <v>175</v>
      </c>
      <c r="DH41" s="116" t="e">
        <f>SUM(DH11:DH40)</f>
        <v>#DIV/0!</v>
      </c>
      <c r="DI41" s="116"/>
      <c r="DJ41" s="117">
        <f>SUM(DJ11:DJ40)</f>
        <v>3.5696624602954108</v>
      </c>
      <c r="DL41" s="114"/>
      <c r="DM41" s="115" t="s">
        <v>175</v>
      </c>
      <c r="DN41" s="116" t="e">
        <f>SUM(DN11:DN40)</f>
        <v>#DIV/0!</v>
      </c>
      <c r="DO41" s="116"/>
      <c r="DP41" s="117">
        <f>SUM(DP11:DP40)</f>
        <v>4.1776120549129638</v>
      </c>
      <c r="DR41" s="114"/>
      <c r="DS41" s="115" t="s">
        <v>175</v>
      </c>
      <c r="DT41" s="116" t="e">
        <f>SUM(DT11:DT40)</f>
        <v>#DIV/0!</v>
      </c>
      <c r="DU41" s="116"/>
      <c r="DV41" s="117">
        <f>SUM(DV11:DV40)</f>
        <v>2.1871020037748705</v>
      </c>
      <c r="DX41" s="114"/>
      <c r="DY41" s="115" t="s">
        <v>175</v>
      </c>
      <c r="DZ41" s="116" t="e">
        <f>SUM(DZ11:DZ40)</f>
        <v>#DIV/0!</v>
      </c>
      <c r="EA41" s="116"/>
      <c r="EB41" s="117">
        <f>SUM(EB11:EB40)</f>
        <v>3.5074576066402976</v>
      </c>
      <c r="ED41" s="114"/>
      <c r="EE41" s="115" t="s">
        <v>175</v>
      </c>
      <c r="EF41" s="116" t="e">
        <f>SUM(EF11:EF40)</f>
        <v>#DIV/0!</v>
      </c>
      <c r="EG41" s="116"/>
      <c r="EH41" s="117">
        <f>SUM(EH11:EH40)</f>
        <v>3.5074576066402976</v>
      </c>
      <c r="EJ41" s="114"/>
      <c r="EK41" s="115" t="s">
        <v>175</v>
      </c>
      <c r="EL41" s="116" t="e">
        <f>SUM(EL11:EL40)</f>
        <v>#DIV/0!</v>
      </c>
      <c r="EM41" s="116"/>
      <c r="EN41" s="117">
        <f>SUM(EN11:EN40)</f>
        <v>2.1871020037748705</v>
      </c>
      <c r="EP41" s="114"/>
      <c r="EQ41" s="115" t="s">
        <v>175</v>
      </c>
      <c r="ER41" s="116" t="e">
        <f>SUM(ER11:ER40)</f>
        <v>#DIV/0!</v>
      </c>
      <c r="ES41" s="116"/>
      <c r="ET41" s="117">
        <f>SUM(ET11:ET40)</f>
        <v>2.1871020037748705</v>
      </c>
      <c r="EV41" s="114"/>
      <c r="EW41" s="115" t="s">
        <v>175</v>
      </c>
      <c r="EX41" s="116" t="e">
        <f>SUM(EX11:EX40)</f>
        <v>#DIV/0!</v>
      </c>
      <c r="EY41" s="116"/>
      <c r="EZ41" s="117">
        <f>SUM(EZ11:EZ40)</f>
        <v>3.7878460496072641</v>
      </c>
      <c r="FB41" s="114"/>
      <c r="FC41" s="115" t="s">
        <v>175</v>
      </c>
      <c r="FD41" s="116" t="e">
        <f>SUM(FD11:FD40)</f>
        <v>#DIV/0!</v>
      </c>
      <c r="FE41" s="116"/>
      <c r="FF41" s="117">
        <f>SUM(FF11:FF40)</f>
        <v>1.460424937221898</v>
      </c>
      <c r="FH41" s="114"/>
      <c r="FI41" s="115" t="s">
        <v>175</v>
      </c>
      <c r="FJ41" s="116" t="e">
        <f>SUM(FJ11:FJ40)</f>
        <v>#DIV/0!</v>
      </c>
      <c r="FK41" s="116"/>
      <c r="FL41" s="117">
        <f>SUM(FL11:FL40)</f>
        <v>2.7818900908101329</v>
      </c>
      <c r="FN41" s="114"/>
      <c r="FO41" s="115" t="s">
        <v>175</v>
      </c>
      <c r="FP41" s="116" t="e">
        <f>SUM(FP11:FP40)</f>
        <v>#DIV/0!</v>
      </c>
      <c r="FQ41" s="116"/>
      <c r="FR41" s="117">
        <f>SUM(FR11:FR40)</f>
        <v>2.7818900908101329</v>
      </c>
      <c r="FT41" s="114"/>
      <c r="FU41" s="115" t="s">
        <v>175</v>
      </c>
      <c r="FV41" s="116" t="e">
        <f>SUM(FV11:FV40)</f>
        <v>#DIV/0!</v>
      </c>
      <c r="FW41" s="116"/>
      <c r="FX41" s="117">
        <f>SUM(FX11:FX40)</f>
        <v>3.128698418940862</v>
      </c>
      <c r="FZ41" s="114"/>
      <c r="GA41" s="115" t="s">
        <v>175</v>
      </c>
      <c r="GB41" s="116" t="e">
        <f>SUM(GB11:GB40)</f>
        <v>#DIV/0!</v>
      </c>
      <c r="GC41" s="116"/>
      <c r="GD41" s="117">
        <f>SUM(GD11:GD40)</f>
        <v>3.0852410406908</v>
      </c>
      <c r="GF41" s="114"/>
      <c r="GG41" s="115" t="s">
        <v>175</v>
      </c>
      <c r="GH41" s="116" t="e">
        <f>SUM(GH11:GH40)</f>
        <v>#DIV/0!</v>
      </c>
      <c r="GI41" s="116"/>
      <c r="GJ41" s="117">
        <f>SUM(GJ11:GJ40)</f>
        <v>3.6785020989660797</v>
      </c>
      <c r="GL41" s="114"/>
      <c r="GM41" s="115" t="s">
        <v>175</v>
      </c>
      <c r="GN41" s="116" t="e">
        <f>SUM(GN11:GN40)</f>
        <v>#DIV/0!</v>
      </c>
      <c r="GO41" s="116"/>
      <c r="GP41" s="117">
        <f>SUM(GP11:GP40)</f>
        <v>3.8900512256533242</v>
      </c>
      <c r="GR41" s="114"/>
      <c r="GS41" s="115" t="s">
        <v>175</v>
      </c>
      <c r="GT41" s="116" t="e">
        <f>SUM(GT11:GT40)</f>
        <v>#DIV/0!</v>
      </c>
      <c r="GU41" s="116"/>
      <c r="GV41" s="117">
        <f>SUM(GV11:GV40)</f>
        <v>5.2111908841400512</v>
      </c>
      <c r="GX41" s="114"/>
      <c r="GY41" s="115" t="s">
        <v>175</v>
      </c>
      <c r="GZ41" s="116" t="e">
        <f>SUM(GZ11:GZ40)</f>
        <v>#DIV/0!</v>
      </c>
      <c r="HA41" s="116"/>
      <c r="HB41" s="117">
        <f>SUM(HB11:HB40)</f>
        <v>3.6481889779103125</v>
      </c>
      <c r="HD41" s="114"/>
      <c r="HE41" s="115" t="s">
        <v>175</v>
      </c>
      <c r="HF41" s="116" t="e">
        <f>SUM(HF11:HF40)</f>
        <v>#DIV/0!</v>
      </c>
      <c r="HG41" s="116"/>
      <c r="HH41" s="117">
        <f>SUM(HH11:HH40)</f>
        <v>2.9063443649047898</v>
      </c>
      <c r="HJ41" s="114"/>
      <c r="HK41" s="115" t="s">
        <v>175</v>
      </c>
      <c r="HL41" s="116" t="e">
        <f>SUM(HL11:HL40)</f>
        <v>#DIV/0!</v>
      </c>
      <c r="HM41" s="116"/>
      <c r="HN41" s="117">
        <f>SUM(HN11:HN40)</f>
        <v>5.2111908841400512</v>
      </c>
      <c r="HP41" s="114"/>
      <c r="HQ41" s="115" t="s">
        <v>175</v>
      </c>
      <c r="HR41" s="116" t="e">
        <f>SUM(HR11:HR40)</f>
        <v>#DIV/0!</v>
      </c>
      <c r="HS41" s="116"/>
      <c r="HT41" s="117">
        <f>SUM(HT11:HT40)</f>
        <v>2.2253290133491426</v>
      </c>
      <c r="HV41" s="114"/>
      <c r="HW41" s="115" t="s">
        <v>175</v>
      </c>
      <c r="HX41" s="116" t="e">
        <f>SUM(HX11:HX40)</f>
        <v>#DIV/0!</v>
      </c>
      <c r="HY41" s="116"/>
      <c r="HZ41" s="117">
        <f>SUM(HZ11:HZ40)</f>
        <v>2.7052835392538741</v>
      </c>
      <c r="IB41" s="114"/>
      <c r="IC41" s="115" t="s">
        <v>175</v>
      </c>
      <c r="ID41" s="116" t="e">
        <f>SUM(ID11:ID40)</f>
        <v>#DIV/0!</v>
      </c>
      <c r="IE41" s="116"/>
      <c r="IF41" s="117">
        <f>SUM(IF11:IF40)</f>
        <v>3.8418129497923434</v>
      </c>
      <c r="IH41" s="114"/>
      <c r="II41" s="115" t="s">
        <v>175</v>
      </c>
      <c r="IJ41" s="116" t="e">
        <f>SUM(IJ11:IJ40)</f>
        <v>#DIV/0!</v>
      </c>
      <c r="IK41" s="116"/>
      <c r="IL41" s="117">
        <f>SUM(IL11:IL40)</f>
        <v>2.8259383726242464</v>
      </c>
      <c r="IN41" s="114"/>
      <c r="IO41" s="115" t="s">
        <v>175</v>
      </c>
      <c r="IP41" s="116" t="e">
        <f>SUM(IP11:IP40)</f>
        <v>#DIV/0!</v>
      </c>
      <c r="IQ41" s="116"/>
      <c r="IR41" s="117">
        <f>SUM(IR11:IR40)</f>
        <v>4.4996660690814361</v>
      </c>
      <c r="IT41" s="114"/>
      <c r="IU41" s="115" t="s">
        <v>175</v>
      </c>
      <c r="IV41" s="116" t="e">
        <f>SUM(IV11:IV40)</f>
        <v>#DIV/0!</v>
      </c>
      <c r="IW41" s="116"/>
      <c r="IX41" s="117">
        <f>SUM(IX11:IX40)</f>
        <v>2.0099888444067848</v>
      </c>
      <c r="IZ41" s="114"/>
      <c r="JA41" s="115" t="s">
        <v>175</v>
      </c>
      <c r="JB41" s="116" t="e">
        <f>SUM(JB11:JB40)</f>
        <v>#DIV/0!</v>
      </c>
      <c r="JC41" s="116"/>
      <c r="JD41" s="117">
        <f>SUM(JD11:JD40)</f>
        <v>2.0099888444067848</v>
      </c>
      <c r="JF41" s="114"/>
      <c r="JG41" s="115" t="s">
        <v>175</v>
      </c>
      <c r="JH41" s="116" t="e">
        <f>SUM(JH11:JH40)</f>
        <v>#DIV/0!</v>
      </c>
      <c r="JI41" s="116"/>
      <c r="JJ41" s="117">
        <f>SUM(JJ11:JJ40)</f>
        <v>2.0099888444067848</v>
      </c>
      <c r="JL41" s="114"/>
      <c r="JM41" s="115" t="s">
        <v>175</v>
      </c>
      <c r="JN41" s="116" t="e">
        <f>SUM(JN11:JN40)</f>
        <v>#DIV/0!</v>
      </c>
      <c r="JO41" s="116"/>
      <c r="JP41" s="117">
        <f>SUM(JP11:JP40)</f>
        <v>3.8418129497923434</v>
      </c>
    </row>
    <row r="42" spans="1:299" x14ac:dyDescent="0.25">
      <c r="A42" s="62"/>
      <c r="H42" s="14"/>
      <c r="N42" s="62"/>
      <c r="O42" s="62"/>
      <c r="P42" s="62"/>
      <c r="R42" s="62"/>
      <c r="BP42" s="62"/>
      <c r="BQ42" s="62"/>
      <c r="BR42" s="62"/>
      <c r="BS42" s="62"/>
      <c r="BT42" s="62"/>
    </row>
    <row r="43" spans="1:299" x14ac:dyDescent="0.25">
      <c r="A43" s="62"/>
      <c r="B43" s="52"/>
      <c r="C43" s="65"/>
      <c r="D43" s="65"/>
      <c r="E43" s="65"/>
      <c r="F43" s="65"/>
      <c r="H43" s="14"/>
      <c r="BP43" s="62"/>
      <c r="BQ43" s="62"/>
      <c r="BR43" s="62"/>
      <c r="BS43" s="62"/>
      <c r="BT43" s="62"/>
    </row>
    <row r="44" spans="1:299" x14ac:dyDescent="0.25">
      <c r="A44" s="62"/>
      <c r="G44" s="305"/>
      <c r="H44" s="305"/>
      <c r="BP44" s="62"/>
      <c r="BQ44" s="62"/>
      <c r="BR44" s="62"/>
      <c r="BS44" s="62"/>
      <c r="BT44" s="62"/>
    </row>
    <row r="45" spans="1:299" x14ac:dyDescent="0.25">
      <c r="A45" s="62"/>
      <c r="G45" s="51"/>
      <c r="H45" s="14"/>
      <c r="BP45" s="62"/>
      <c r="BQ45" s="62"/>
      <c r="BR45" s="62"/>
      <c r="BS45" s="62"/>
      <c r="BT45" s="62"/>
    </row>
    <row r="46" spans="1:299" x14ac:dyDescent="0.25">
      <c r="A46" s="62"/>
      <c r="G46" s="51"/>
      <c r="H46" s="14"/>
      <c r="BP46" s="62"/>
      <c r="BQ46" s="62"/>
      <c r="BR46" s="62"/>
      <c r="BS46" s="62"/>
      <c r="BT46" s="62"/>
    </row>
    <row r="47" spans="1:299" ht="15.75" thickBot="1" x14ac:dyDescent="0.3">
      <c r="A47" s="62"/>
      <c r="G47" s="51"/>
      <c r="H47" s="14"/>
      <c r="BP47" s="62"/>
      <c r="BQ47" s="62"/>
      <c r="BR47" s="62"/>
      <c r="BS47" s="62"/>
      <c r="BT47" s="62"/>
    </row>
    <row r="48" spans="1:299" ht="23.25" x14ac:dyDescent="0.35">
      <c r="A48" s="62"/>
      <c r="B48" s="61" t="s">
        <v>176</v>
      </c>
      <c r="H48" s="14"/>
      <c r="L48" s="120" t="s">
        <v>238</v>
      </c>
      <c r="M48" s="120" t="s">
        <v>239</v>
      </c>
      <c r="N48" s="121" t="s">
        <v>173</v>
      </c>
      <c r="O48" s="122" t="s">
        <v>174</v>
      </c>
      <c r="R48" s="128" t="s">
        <v>178</v>
      </c>
      <c r="S48" s="129"/>
      <c r="T48" s="129"/>
      <c r="U48" s="130"/>
      <c r="V48" s="129"/>
      <c r="W48" s="131"/>
      <c r="BP48" s="62"/>
      <c r="BQ48" s="62"/>
      <c r="BR48" s="62"/>
      <c r="BS48" s="62"/>
      <c r="BT48" s="62"/>
    </row>
    <row r="49" spans="1:299" ht="24" thickBot="1" x14ac:dyDescent="0.4">
      <c r="A49" s="62"/>
      <c r="H49" s="14"/>
      <c r="J49" s="57">
        <v>1</v>
      </c>
      <c r="K49" s="14">
        <f>$Y$7</f>
        <v>39.610000000000014</v>
      </c>
      <c r="L49" s="123" t="s">
        <v>222</v>
      </c>
      <c r="M49" s="123" t="s">
        <v>201</v>
      </c>
      <c r="N49" s="123" t="e">
        <f>$AB$41</f>
        <v>#DIV/0!</v>
      </c>
      <c r="O49" s="123">
        <f>$AD$41</f>
        <v>3.923844308091577</v>
      </c>
      <c r="R49" s="128" t="s">
        <v>179</v>
      </c>
      <c r="S49" s="133"/>
      <c r="T49" s="129"/>
      <c r="U49" s="130"/>
      <c r="V49" s="129"/>
      <c r="W49" s="131"/>
      <c r="BP49" s="62"/>
      <c r="BQ49" s="62"/>
      <c r="BR49" s="62"/>
      <c r="BS49" s="62"/>
      <c r="BT49" s="62"/>
    </row>
    <row r="50" spans="1:299" ht="15.75" thickBot="1" x14ac:dyDescent="0.3">
      <c r="A50" s="62"/>
      <c r="B50" s="12" t="s">
        <v>125</v>
      </c>
      <c r="C50" s="13"/>
      <c r="D50" s="13"/>
      <c r="E50" s="13"/>
      <c r="F50" s="13"/>
      <c r="I50" s="12"/>
      <c r="J50" s="57">
        <v>2</v>
      </c>
      <c r="K50" s="14">
        <f>$AK$7</f>
        <v>39.159999999999997</v>
      </c>
      <c r="L50" s="123" t="s">
        <v>223</v>
      </c>
      <c r="M50" s="123" t="s">
        <v>205</v>
      </c>
      <c r="N50" s="123" t="e">
        <f>$AN$41</f>
        <v>#DIV/0!</v>
      </c>
      <c r="O50" s="123">
        <f>$AP$41</f>
        <v>3.5696624602954108</v>
      </c>
      <c r="R50" s="129"/>
      <c r="S50" s="129"/>
      <c r="T50" s="129"/>
      <c r="U50" s="130" t="s">
        <v>180</v>
      </c>
      <c r="V50" s="134">
        <f>'2. Hydrologic Soil Group and CN'!G66</f>
        <v>73.7</v>
      </c>
      <c r="W50" s="131" t="s">
        <v>181</v>
      </c>
      <c r="BP50" s="62"/>
      <c r="BQ50" s="62"/>
      <c r="BR50" s="62"/>
      <c r="BS50" s="62"/>
      <c r="BT50" s="62"/>
    </row>
    <row r="51" spans="1:299" s="13" customFormat="1" ht="15.75" thickBot="1" x14ac:dyDescent="0.3">
      <c r="A51" s="62"/>
      <c r="B51" s="13" t="s">
        <v>126</v>
      </c>
      <c r="C51" s="13" t="s">
        <v>16</v>
      </c>
      <c r="D51" s="12" t="s">
        <v>129</v>
      </c>
      <c r="I51" s="28"/>
      <c r="J51" s="140">
        <v>3</v>
      </c>
      <c r="K51" s="14">
        <f>$AQ$7</f>
        <v>38.61</v>
      </c>
      <c r="L51" s="123" t="s">
        <v>224</v>
      </c>
      <c r="M51" s="123" t="s">
        <v>207</v>
      </c>
      <c r="N51" s="123" t="e">
        <f>$AT$41</f>
        <v>#DIV/0!</v>
      </c>
      <c r="O51" s="123">
        <f>$AV$41</f>
        <v>3.8798931702658823</v>
      </c>
      <c r="Q51" s="51"/>
      <c r="R51" s="129"/>
      <c r="S51" s="129"/>
      <c r="T51" s="133"/>
      <c r="U51" s="130" t="s">
        <v>182</v>
      </c>
      <c r="V51" s="139" t="e">
        <f>VLOOKUP('1. Site Info &amp; BMP(s) Selected'!F20,'4. Rainfall Data'!L49:O93,3,FALSE)</f>
        <v>#DIV/0!</v>
      </c>
      <c r="W51" s="131" t="s">
        <v>161</v>
      </c>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c r="IW51" s="62"/>
      <c r="IX51" s="62"/>
      <c r="IY51" s="62"/>
      <c r="IZ51" s="62"/>
      <c r="JA51" s="62"/>
      <c r="JB51" s="62"/>
      <c r="JC51" s="62"/>
      <c r="JD51" s="62"/>
      <c r="JE51" s="62"/>
      <c r="JF51" s="62"/>
      <c r="JG51" s="62"/>
      <c r="JH51" s="62"/>
      <c r="JI51" s="62"/>
      <c r="JJ51" s="62"/>
      <c r="JK51" s="62"/>
      <c r="JL51" s="62"/>
      <c r="JM51" s="62"/>
      <c r="JN51" s="62"/>
      <c r="JO51" s="62"/>
      <c r="JP51" s="62"/>
      <c r="JQ51" s="62"/>
      <c r="JR51" s="62"/>
      <c r="JS51" s="62"/>
      <c r="JT51" s="62"/>
      <c r="JU51" s="62"/>
      <c r="JV51" s="62"/>
      <c r="JW51" s="62"/>
      <c r="JX51" s="62"/>
      <c r="JY51" s="62"/>
      <c r="JZ51" s="62"/>
      <c r="KA51" s="62"/>
      <c r="KB51" s="62"/>
      <c r="KC51" s="62"/>
      <c r="KD51" s="62"/>
      <c r="KE51" s="62"/>
      <c r="KF51" s="62"/>
      <c r="KG51" s="62"/>
      <c r="KH51" s="62"/>
      <c r="KI51" s="62"/>
      <c r="KJ51" s="62"/>
      <c r="KK51" s="62"/>
      <c r="KL51" s="62"/>
      <c r="KM51" s="62"/>
    </row>
    <row r="52" spans="1:299" s="13" customFormat="1" ht="15.75" thickBot="1" x14ac:dyDescent="0.3">
      <c r="A52" s="62"/>
      <c r="B52" s="13" t="s">
        <v>127</v>
      </c>
      <c r="C52" s="13" t="s">
        <v>19</v>
      </c>
      <c r="D52" s="19" t="s">
        <v>253</v>
      </c>
      <c r="I52" s="28"/>
      <c r="J52" s="57">
        <v>4</v>
      </c>
      <c r="K52" s="14">
        <f>$M$7</f>
        <v>38.61</v>
      </c>
      <c r="L52" s="123" t="s">
        <v>266</v>
      </c>
      <c r="M52" s="123" t="s">
        <v>207</v>
      </c>
      <c r="N52" s="123" t="e">
        <f>$P$41</f>
        <v>#DIV/0!</v>
      </c>
      <c r="O52" s="123">
        <f>$R$41</f>
        <v>3.8798931702658823</v>
      </c>
      <c r="Q52" s="51"/>
      <c r="R52" s="129"/>
      <c r="S52" s="129"/>
      <c r="T52" s="133"/>
      <c r="U52" s="130" t="s">
        <v>183</v>
      </c>
      <c r="V52" s="134">
        <f>'1. Site Info &amp; BMP(s) Selected'!H30</f>
        <v>0</v>
      </c>
      <c r="W52" s="131" t="s">
        <v>184</v>
      </c>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c r="IW52" s="62"/>
      <c r="IX52" s="62"/>
      <c r="IY52" s="62"/>
      <c r="IZ52" s="62"/>
      <c r="JA52" s="62"/>
      <c r="JB52" s="62"/>
      <c r="JC52" s="62"/>
      <c r="JD52" s="62"/>
      <c r="JE52" s="62"/>
      <c r="JF52" s="62"/>
      <c r="JG52" s="62"/>
      <c r="JH52" s="62"/>
      <c r="JI52" s="62"/>
      <c r="JJ52" s="62"/>
      <c r="JK52" s="62"/>
      <c r="JL52" s="62"/>
      <c r="JM52" s="62"/>
      <c r="JN52" s="62"/>
      <c r="JO52" s="62"/>
      <c r="JP52" s="62"/>
      <c r="JQ52" s="62"/>
      <c r="JR52" s="62"/>
      <c r="JS52" s="62"/>
      <c r="JT52" s="62"/>
      <c r="JU52" s="62"/>
      <c r="JV52" s="62"/>
      <c r="JW52" s="62"/>
      <c r="JX52" s="62"/>
      <c r="JY52" s="62"/>
      <c r="JZ52" s="62"/>
      <c r="KA52" s="62"/>
      <c r="KB52" s="62"/>
      <c r="KC52" s="62"/>
      <c r="KD52" s="62"/>
      <c r="KE52" s="62"/>
      <c r="KF52" s="62"/>
      <c r="KG52" s="62"/>
      <c r="KH52" s="62"/>
      <c r="KI52" s="62"/>
      <c r="KJ52" s="62"/>
      <c r="KK52" s="62"/>
      <c r="KL52" s="62"/>
      <c r="KM52" s="62"/>
    </row>
    <row r="53" spans="1:299" ht="15.75" thickBot="1" x14ac:dyDescent="0.3">
      <c r="A53" s="62"/>
      <c r="B53" s="57" t="s">
        <v>128</v>
      </c>
      <c r="D53" s="19" t="s">
        <v>252</v>
      </c>
      <c r="E53" s="12"/>
      <c r="F53" s="12"/>
      <c r="G53" s="12"/>
      <c r="H53" s="12"/>
      <c r="I53" s="28"/>
      <c r="J53" s="57">
        <v>5</v>
      </c>
      <c r="K53" s="14">
        <f>$CS$7</f>
        <v>38.610000000000007</v>
      </c>
      <c r="L53" s="123" t="s">
        <v>274</v>
      </c>
      <c r="M53" s="123" t="s">
        <v>207</v>
      </c>
      <c r="N53" s="123" t="e">
        <f>$CV$41</f>
        <v>#DIV/0!</v>
      </c>
      <c r="O53" s="123">
        <f>$CX$41</f>
        <v>3.8798931702658823</v>
      </c>
      <c r="R53" s="129"/>
      <c r="S53" s="129"/>
      <c r="T53" s="129"/>
      <c r="U53" s="130" t="s">
        <v>185</v>
      </c>
      <c r="V53" s="134">
        <f xml:space="preserve"> 2*V52+43</f>
        <v>43</v>
      </c>
      <c r="W53" s="131" t="s">
        <v>186</v>
      </c>
      <c r="BP53" s="62"/>
      <c r="BQ53" s="62"/>
      <c r="BR53" s="62"/>
      <c r="BS53" s="62"/>
      <c r="BT53" s="62"/>
    </row>
    <row r="54" spans="1:299" ht="15.75" thickBot="1" x14ac:dyDescent="0.3">
      <c r="A54" s="62"/>
      <c r="C54" s="12" t="s">
        <v>379</v>
      </c>
      <c r="D54" s="19" t="s">
        <v>24</v>
      </c>
      <c r="E54" s="13"/>
      <c r="F54" s="13"/>
      <c r="I54" s="28"/>
      <c r="J54" s="140">
        <v>6</v>
      </c>
      <c r="K54" s="14">
        <f>$DE$7</f>
        <v>39.159999999999997</v>
      </c>
      <c r="L54" s="123" t="s">
        <v>276</v>
      </c>
      <c r="M54" s="123" t="s">
        <v>205</v>
      </c>
      <c r="N54" s="123" t="e">
        <f>$DH$41</f>
        <v>#DIV/0!</v>
      </c>
      <c r="O54" s="123">
        <f>$DJ$41</f>
        <v>3.5696624602954108</v>
      </c>
      <c r="R54" s="129"/>
      <c r="S54" s="129"/>
      <c r="T54" s="129"/>
      <c r="U54" s="130" t="s">
        <v>182</v>
      </c>
      <c r="V54" s="142" t="e">
        <f>V51*102790.23</f>
        <v>#DIV/0!</v>
      </c>
      <c r="W54" s="131" t="s">
        <v>187</v>
      </c>
      <c r="BP54" s="62"/>
      <c r="BQ54" s="62"/>
      <c r="BR54" s="62"/>
      <c r="BS54" s="62"/>
      <c r="BT54" s="62"/>
    </row>
    <row r="55" spans="1:299" ht="15.75" thickBot="1" x14ac:dyDescent="0.3">
      <c r="A55" s="62"/>
      <c r="B55" s="12" t="s">
        <v>136</v>
      </c>
      <c r="C55" s="13"/>
      <c r="D55" s="19" t="s">
        <v>251</v>
      </c>
      <c r="E55" s="13"/>
      <c r="F55" s="13"/>
      <c r="I55" s="28"/>
      <c r="J55" s="57">
        <v>7</v>
      </c>
      <c r="K55" s="14">
        <f>$AW$7</f>
        <v>37.89</v>
      </c>
      <c r="L55" s="123" t="s">
        <v>225</v>
      </c>
      <c r="M55" s="123" t="s">
        <v>325</v>
      </c>
      <c r="N55" s="123" t="e">
        <f>$AZ$41</f>
        <v>#DIV/0!</v>
      </c>
      <c r="O55" s="123">
        <f>$BB$41</f>
        <v>3.5074576066402976</v>
      </c>
      <c r="R55" s="129"/>
      <c r="S55" s="129"/>
      <c r="T55" s="129"/>
      <c r="U55" s="130" t="s">
        <v>188</v>
      </c>
      <c r="V55" s="134" t="e">
        <f>V53*V54</f>
        <v>#DIV/0!</v>
      </c>
      <c r="W55" s="131" t="s">
        <v>189</v>
      </c>
      <c r="BP55" s="62"/>
      <c r="BQ55" s="62"/>
      <c r="BR55" s="62"/>
      <c r="BS55" s="62"/>
      <c r="BT55" s="62"/>
    </row>
    <row r="56" spans="1:299" ht="15.75" thickBot="1" x14ac:dyDescent="0.3">
      <c r="A56" s="62"/>
      <c r="B56" s="13" t="s">
        <v>137</v>
      </c>
      <c r="C56" s="13"/>
      <c r="D56" s="19" t="s">
        <v>258</v>
      </c>
      <c r="E56" s="13"/>
      <c r="F56" s="13"/>
      <c r="I56" s="28"/>
      <c r="J56" s="57">
        <v>8</v>
      </c>
      <c r="K56" s="14">
        <f>$DW$7</f>
        <v>37.89</v>
      </c>
      <c r="L56" s="123" t="s">
        <v>281</v>
      </c>
      <c r="M56" s="123" t="s">
        <v>325</v>
      </c>
      <c r="N56" s="123" t="e">
        <f>$DZ$41</f>
        <v>#DIV/0!</v>
      </c>
      <c r="O56" s="123">
        <f>$EB$41</f>
        <v>3.5074576066402976</v>
      </c>
      <c r="R56" s="129"/>
      <c r="S56" s="129"/>
      <c r="T56" s="129"/>
      <c r="U56" s="130" t="s">
        <v>188</v>
      </c>
      <c r="V56" s="142" t="e">
        <f>V55*0.0000000022</f>
        <v>#DIV/0!</v>
      </c>
      <c r="W56" s="131" t="s">
        <v>190</v>
      </c>
      <c r="BP56" s="62"/>
      <c r="BQ56" s="62"/>
      <c r="BR56" s="62"/>
      <c r="BS56" s="62"/>
      <c r="BT56" s="62"/>
    </row>
    <row r="57" spans="1:299" ht="15.75" thickBot="1" x14ac:dyDescent="0.3">
      <c r="A57" s="62"/>
      <c r="B57" s="13" t="s">
        <v>138</v>
      </c>
      <c r="C57" s="13"/>
      <c r="D57" s="19" t="s">
        <v>257</v>
      </c>
      <c r="E57" s="12"/>
      <c r="F57" s="12"/>
      <c r="G57" s="12"/>
      <c r="H57" s="12"/>
      <c r="I57" s="28"/>
      <c r="J57" s="140">
        <v>9</v>
      </c>
      <c r="K57" s="14">
        <f>$EC$7</f>
        <v>37.89</v>
      </c>
      <c r="L57" s="123" t="s">
        <v>283</v>
      </c>
      <c r="M57" s="123" t="s">
        <v>325</v>
      </c>
      <c r="N57" s="123" t="e">
        <f>$EF$41</f>
        <v>#DIV/0!</v>
      </c>
      <c r="O57" s="123">
        <f>$EH$41</f>
        <v>3.5074576066402976</v>
      </c>
      <c r="R57" s="129"/>
      <c r="S57" s="129"/>
      <c r="T57" s="129"/>
      <c r="U57" s="130"/>
      <c r="V57" s="132"/>
      <c r="W57" s="131"/>
      <c r="BP57" s="62"/>
      <c r="BQ57" s="62"/>
      <c r="BR57" s="62"/>
      <c r="BS57" s="62"/>
      <c r="BT57" s="62"/>
    </row>
    <row r="58" spans="1:299" ht="15.75" thickBot="1" x14ac:dyDescent="0.3">
      <c r="A58" s="62"/>
      <c r="C58" s="12"/>
      <c r="D58" s="19" t="s">
        <v>256</v>
      </c>
      <c r="E58" s="13"/>
      <c r="F58" s="13"/>
      <c r="I58" s="28"/>
      <c r="J58" s="57">
        <v>10</v>
      </c>
      <c r="K58" s="14">
        <f>$FA$7</f>
        <v>31.08</v>
      </c>
      <c r="L58" s="123" t="s">
        <v>288</v>
      </c>
      <c r="M58" s="123" t="s">
        <v>329</v>
      </c>
      <c r="N58" s="123" t="e">
        <f>$FD$41</f>
        <v>#DIV/0!</v>
      </c>
      <c r="O58" s="123">
        <f>$FF$41</f>
        <v>1.460424937221898</v>
      </c>
      <c r="R58" s="129"/>
      <c r="S58" s="129"/>
      <c r="T58" s="129"/>
      <c r="U58" s="130" t="s">
        <v>220</v>
      </c>
      <c r="V58" s="142" t="e">
        <f>V56*V50</f>
        <v>#DIV/0!</v>
      </c>
      <c r="W58" s="131" t="s">
        <v>192</v>
      </c>
      <c r="BP58" s="62"/>
      <c r="BQ58" s="62"/>
      <c r="BR58" s="62"/>
      <c r="BS58" s="62"/>
      <c r="BT58" s="62"/>
    </row>
    <row r="59" spans="1:299" ht="15.75" thickBot="1" x14ac:dyDescent="0.3">
      <c r="A59" s="62"/>
      <c r="B59" s="61"/>
      <c r="C59" s="13"/>
      <c r="D59" s="19" t="s">
        <v>255</v>
      </c>
      <c r="E59" s="61"/>
      <c r="F59" s="61"/>
      <c r="G59" s="61"/>
      <c r="I59" s="28"/>
      <c r="J59" s="57">
        <v>11</v>
      </c>
      <c r="K59" s="14">
        <f>$BU$7</f>
        <v>36.479999999999997</v>
      </c>
      <c r="L59" s="123" t="s">
        <v>226</v>
      </c>
      <c r="M59" s="123" t="s">
        <v>362</v>
      </c>
      <c r="N59" s="123" t="e">
        <f>$BX$41</f>
        <v>#DIV/0!</v>
      </c>
      <c r="O59" s="123">
        <f>$BZ$41</f>
        <v>2.637622174562178</v>
      </c>
      <c r="R59" s="133"/>
      <c r="S59" s="133"/>
      <c r="T59" s="133"/>
      <c r="U59" s="130" t="s">
        <v>193</v>
      </c>
      <c r="V59" s="135">
        <f>'1. Site Info &amp; BMP(s) Selected'!H29</f>
        <v>0</v>
      </c>
      <c r="W59" s="131"/>
      <c r="BP59" s="62"/>
      <c r="BQ59" s="62"/>
      <c r="BR59" s="62"/>
      <c r="BS59" s="62"/>
      <c r="BT59" s="62"/>
    </row>
    <row r="60" spans="1:299" s="13" customFormat="1" ht="15.75" thickBot="1" x14ac:dyDescent="0.3">
      <c r="A60" s="62"/>
      <c r="B60" s="14"/>
      <c r="C60" s="61"/>
      <c r="D60" s="19" t="s">
        <v>254</v>
      </c>
      <c r="E60" s="62"/>
      <c r="F60" s="62"/>
      <c r="G60" s="62"/>
      <c r="I60" s="28"/>
      <c r="J60" s="140">
        <v>12</v>
      </c>
      <c r="K60" s="13">
        <f>$EI$7</f>
        <v>33.979999999999997</v>
      </c>
      <c r="L60" s="124" t="s">
        <v>284</v>
      </c>
      <c r="M60" s="124" t="s">
        <v>327</v>
      </c>
      <c r="N60" s="123" t="e">
        <f>$EL$41</f>
        <v>#DIV/0!</v>
      </c>
      <c r="O60" s="123">
        <f>$EN$41</f>
        <v>2.1871020037748705</v>
      </c>
      <c r="Q60" s="51"/>
      <c r="R60" s="133"/>
      <c r="S60" s="133"/>
      <c r="T60" s="133"/>
      <c r="U60" s="130" t="s">
        <v>194</v>
      </c>
      <c r="V60" s="142" t="e">
        <f>IF(V59="Yes",V58*(1-0.29),V58)</f>
        <v>#DIV/0!</v>
      </c>
      <c r="W60" s="131" t="s">
        <v>192</v>
      </c>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c r="IS60" s="62"/>
      <c r="IT60" s="62"/>
      <c r="IU60" s="62"/>
      <c r="IV60" s="62"/>
      <c r="IW60" s="62"/>
      <c r="IX60" s="62"/>
      <c r="IY60" s="62"/>
      <c r="IZ60" s="62"/>
      <c r="JA60" s="62"/>
      <c r="JB60" s="62"/>
      <c r="JC60" s="62"/>
      <c r="JD60" s="62"/>
      <c r="JE60" s="62"/>
      <c r="JF60" s="62"/>
      <c r="JG60" s="62"/>
      <c r="JH60" s="62"/>
      <c r="JI60" s="62"/>
      <c r="JJ60" s="62"/>
      <c r="JK60" s="62"/>
      <c r="JL60" s="62"/>
      <c r="JM60" s="62"/>
      <c r="JN60" s="62"/>
      <c r="JO60" s="62"/>
      <c r="JP60" s="62"/>
      <c r="JQ60" s="62"/>
      <c r="JR60" s="62"/>
      <c r="JS60" s="62"/>
      <c r="JT60" s="62"/>
      <c r="JU60" s="62"/>
      <c r="JV60" s="62"/>
      <c r="JW60" s="62"/>
      <c r="JX60" s="62"/>
      <c r="JY60" s="62"/>
      <c r="JZ60" s="62"/>
      <c r="KA60" s="62"/>
      <c r="KB60" s="62"/>
      <c r="KC60" s="62"/>
      <c r="KD60" s="62"/>
      <c r="KE60" s="62"/>
      <c r="KF60" s="62"/>
      <c r="KG60" s="62"/>
      <c r="KH60" s="62"/>
      <c r="KI60" s="62"/>
      <c r="KJ60" s="62"/>
      <c r="KK60" s="62"/>
      <c r="KL60" s="62"/>
      <c r="KM60" s="62"/>
    </row>
    <row r="61" spans="1:299" s="13" customFormat="1" ht="24" thickBot="1" x14ac:dyDescent="0.4">
      <c r="A61" s="62"/>
      <c r="B61" s="14"/>
      <c r="C61" s="62"/>
      <c r="D61" s="19" t="s">
        <v>259</v>
      </c>
      <c r="E61" s="61"/>
      <c r="F61" s="61"/>
      <c r="G61" s="61"/>
      <c r="I61" s="28"/>
      <c r="J61" s="57">
        <v>13</v>
      </c>
      <c r="K61" s="63">
        <f>$EU$7</f>
        <v>33.56</v>
      </c>
      <c r="L61" s="123" t="s">
        <v>286</v>
      </c>
      <c r="M61" s="123" t="s">
        <v>328</v>
      </c>
      <c r="N61" s="123" t="e">
        <f>$EX$41</f>
        <v>#DIV/0!</v>
      </c>
      <c r="O61" s="123">
        <f>$EZ$41</f>
        <v>3.7878460496072641</v>
      </c>
      <c r="Q61" s="51"/>
      <c r="R61" s="128" t="s">
        <v>195</v>
      </c>
      <c r="S61" s="133"/>
      <c r="T61" s="129"/>
      <c r="U61" s="130"/>
      <c r="V61" s="129"/>
      <c r="W61" s="131"/>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c r="IS61" s="62"/>
      <c r="IT61" s="62"/>
      <c r="IU61" s="62"/>
      <c r="IV61" s="62"/>
      <c r="IW61" s="62"/>
      <c r="IX61" s="62"/>
      <c r="IY61" s="62"/>
      <c r="IZ61" s="62"/>
      <c r="JA61" s="62"/>
      <c r="JB61" s="62"/>
      <c r="JC61" s="62"/>
      <c r="JD61" s="62"/>
      <c r="JE61" s="62"/>
      <c r="JF61" s="62"/>
      <c r="JG61" s="62"/>
      <c r="JH61" s="62"/>
      <c r="JI61" s="62"/>
      <c r="JJ61" s="62"/>
      <c r="JK61" s="62"/>
      <c r="JL61" s="62"/>
      <c r="JM61" s="62"/>
      <c r="JN61" s="62"/>
      <c r="JO61" s="62"/>
      <c r="JP61" s="62"/>
      <c r="JQ61" s="62"/>
      <c r="JR61" s="62"/>
      <c r="JS61" s="62"/>
      <c r="JT61" s="62"/>
      <c r="JU61" s="62"/>
      <c r="JV61" s="62"/>
      <c r="JW61" s="62"/>
      <c r="JX61" s="62"/>
      <c r="JY61" s="62"/>
      <c r="JZ61" s="62"/>
      <c r="KA61" s="62"/>
      <c r="KB61" s="62"/>
      <c r="KC61" s="62"/>
      <c r="KD61" s="62"/>
      <c r="KE61" s="62"/>
      <c r="KF61" s="62"/>
      <c r="KG61" s="62"/>
      <c r="KH61" s="62"/>
      <c r="KI61" s="62"/>
      <c r="KJ61" s="62"/>
      <c r="KK61" s="62"/>
      <c r="KL61" s="62"/>
      <c r="KM61" s="62"/>
    </row>
    <row r="62" spans="1:299" ht="15.75" thickBot="1" x14ac:dyDescent="0.3">
      <c r="A62" s="62"/>
      <c r="B62" s="62"/>
      <c r="C62" s="61"/>
      <c r="D62" s="61" t="s">
        <v>263</v>
      </c>
      <c r="G62" s="62"/>
      <c r="I62" s="28"/>
      <c r="J62" s="57">
        <v>14</v>
      </c>
      <c r="K62" s="14">
        <f>$DK$7</f>
        <v>33.08</v>
      </c>
      <c r="L62" s="123" t="s">
        <v>277</v>
      </c>
      <c r="M62" s="123" t="s">
        <v>326</v>
      </c>
      <c r="N62" s="123" t="e">
        <f>$DN$41</f>
        <v>#DIV/0!</v>
      </c>
      <c r="O62" s="123">
        <f>$DP$41</f>
        <v>4.1776120549129638</v>
      </c>
      <c r="R62" s="129"/>
      <c r="S62" s="129"/>
      <c r="T62" s="129"/>
      <c r="U62" s="130" t="s">
        <v>180</v>
      </c>
      <c r="V62" s="134">
        <f>'2. Hydrologic Soil Group and CN'!G66</f>
        <v>73.7</v>
      </c>
      <c r="W62" s="131" t="s">
        <v>181</v>
      </c>
      <c r="BP62" s="62"/>
      <c r="BQ62" s="62"/>
      <c r="BR62" s="62"/>
      <c r="BS62" s="62"/>
      <c r="BT62" s="62"/>
    </row>
    <row r="63" spans="1:299" ht="15.75" thickBot="1" x14ac:dyDescent="0.3">
      <c r="A63" s="62"/>
      <c r="B63" s="61"/>
      <c r="D63" s="19" t="s">
        <v>262</v>
      </c>
      <c r="G63" s="62"/>
      <c r="H63" s="62"/>
      <c r="I63" s="28"/>
      <c r="J63" s="140">
        <v>15</v>
      </c>
      <c r="K63" s="62">
        <f>$EO$7</f>
        <v>33.979999999999997</v>
      </c>
      <c r="L63" s="124" t="s">
        <v>285</v>
      </c>
      <c r="M63" s="124" t="s">
        <v>327</v>
      </c>
      <c r="N63" s="123" t="e">
        <f>$ER$41</f>
        <v>#DIV/0!</v>
      </c>
      <c r="O63" s="123">
        <f>$ET$41</f>
        <v>2.1871020037748705</v>
      </c>
      <c r="R63" s="129"/>
      <c r="S63" s="129"/>
      <c r="T63" s="133"/>
      <c r="U63" s="130" t="s">
        <v>182</v>
      </c>
      <c r="V63" s="139">
        <f>VLOOKUP('1. Site Info &amp; BMP(s) Selected'!F20,'4. Rainfall Data'!L49:O93,4,FALSE)</f>
        <v>3.8798931702658823</v>
      </c>
      <c r="W63" s="131" t="s">
        <v>161</v>
      </c>
      <c r="BP63" s="62"/>
      <c r="BQ63" s="62"/>
      <c r="BR63" s="62"/>
      <c r="BS63" s="62"/>
      <c r="BT63" s="62"/>
    </row>
    <row r="64" spans="1:299" ht="15.75" thickBot="1" x14ac:dyDescent="0.3">
      <c r="A64" s="62"/>
      <c r="B64" s="62"/>
      <c r="C64" s="61"/>
      <c r="D64" s="19" t="s">
        <v>260</v>
      </c>
      <c r="E64" s="61"/>
      <c r="F64" s="61"/>
      <c r="G64" s="61"/>
      <c r="I64" s="28"/>
      <c r="J64" s="57">
        <v>16</v>
      </c>
      <c r="K64" s="14">
        <f>$FM$7</f>
        <v>34.590000000000003</v>
      </c>
      <c r="L64" s="123" t="s">
        <v>293</v>
      </c>
      <c r="M64" s="123" t="s">
        <v>290</v>
      </c>
      <c r="N64" s="123" t="e">
        <f>$FP$41</f>
        <v>#DIV/0!</v>
      </c>
      <c r="O64" s="123">
        <f>$FR$41</f>
        <v>2.7818900908101329</v>
      </c>
      <c r="R64" s="129"/>
      <c r="S64" s="129"/>
      <c r="T64" s="133"/>
      <c r="U64" s="130" t="s">
        <v>183</v>
      </c>
      <c r="V64" s="134">
        <f>'1. Site Info &amp; BMP(s) Selected'!H30</f>
        <v>0</v>
      </c>
      <c r="W64" s="131" t="s">
        <v>184</v>
      </c>
      <c r="BP64" s="62"/>
      <c r="BQ64" s="62"/>
      <c r="BR64" s="62"/>
      <c r="BS64" s="62"/>
      <c r="BT64" s="62"/>
    </row>
    <row r="65" spans="1:299" x14ac:dyDescent="0.25">
      <c r="A65" s="62"/>
      <c r="B65" s="61"/>
      <c r="D65" s="19" t="s">
        <v>261</v>
      </c>
      <c r="G65" s="62"/>
      <c r="I65" s="28"/>
      <c r="J65" s="57">
        <v>17</v>
      </c>
      <c r="K65" s="14">
        <f>$FG$7</f>
        <v>34.590000000000003</v>
      </c>
      <c r="L65" s="123" t="s">
        <v>291</v>
      </c>
      <c r="M65" s="123" t="s">
        <v>290</v>
      </c>
      <c r="N65" s="123" t="e">
        <f>$FJ$41</f>
        <v>#DIV/0!</v>
      </c>
      <c r="O65" s="123">
        <f>$FL$41</f>
        <v>2.7818900908101329</v>
      </c>
      <c r="R65" s="303" t="s">
        <v>417</v>
      </c>
      <c r="S65" s="303"/>
      <c r="T65" s="303"/>
      <c r="U65" s="304"/>
      <c r="V65" s="301" t="str">
        <f>'1. Site Info &amp; BMP(s) Selected'!H48</f>
        <v>No</v>
      </c>
      <c r="W65" s="131"/>
      <c r="BP65" s="62"/>
      <c r="BQ65" s="62"/>
      <c r="BR65" s="62"/>
      <c r="BS65" s="62"/>
      <c r="BT65" s="62"/>
    </row>
    <row r="66" spans="1:299" ht="15.75" thickBot="1" x14ac:dyDescent="0.3">
      <c r="A66" s="62"/>
      <c r="B66" s="62"/>
      <c r="C66" s="61"/>
      <c r="D66" s="19" t="s">
        <v>265</v>
      </c>
      <c r="E66" s="61"/>
      <c r="F66" s="61"/>
      <c r="G66" s="61"/>
      <c r="I66" s="28"/>
      <c r="J66" s="140">
        <v>18</v>
      </c>
      <c r="K66" s="14">
        <f>$CY$7</f>
        <v>37.89</v>
      </c>
      <c r="L66" s="123" t="s">
        <v>272</v>
      </c>
      <c r="M66" s="123" t="s">
        <v>325</v>
      </c>
      <c r="N66" s="123" t="e">
        <f>$DB$41</f>
        <v>#DIV/0!</v>
      </c>
      <c r="O66" s="123">
        <f>$DD$41</f>
        <v>3.5074576066402976</v>
      </c>
      <c r="R66" s="303"/>
      <c r="S66" s="303"/>
      <c r="T66" s="303"/>
      <c r="U66" s="304"/>
      <c r="V66" s="302"/>
      <c r="W66" s="131"/>
      <c r="BP66" s="62"/>
      <c r="BQ66" s="62"/>
      <c r="BR66" s="62"/>
      <c r="BS66" s="62"/>
      <c r="BT66" s="62"/>
    </row>
    <row r="67" spans="1:299" ht="15" customHeight="1" thickBot="1" x14ac:dyDescent="0.3">
      <c r="A67" s="62"/>
      <c r="B67" s="61" t="str">
        <f>IF('4. Rainfall Data'!E133=0,"Confirm no incorporation is allowed under the approved nutrient management plan.")</f>
        <v>Confirm no incorporation is allowed under the approved nutrient management plan.</v>
      </c>
      <c r="D67" s="19" t="s">
        <v>264</v>
      </c>
      <c r="E67" s="61"/>
      <c r="F67" s="61"/>
      <c r="G67" s="61"/>
      <c r="I67" s="28"/>
      <c r="J67" s="57">
        <v>19</v>
      </c>
      <c r="K67" s="14">
        <f>$DQ$7</f>
        <v>33.979999999999997</v>
      </c>
      <c r="L67" s="123" t="s">
        <v>279</v>
      </c>
      <c r="M67" s="123" t="s">
        <v>327</v>
      </c>
      <c r="N67" s="123" t="e">
        <f>$DT$41</f>
        <v>#DIV/0!</v>
      </c>
      <c r="O67" s="123">
        <f>$DV$41</f>
        <v>2.1871020037748705</v>
      </c>
      <c r="R67" s="303" t="s">
        <v>418</v>
      </c>
      <c r="S67" s="303"/>
      <c r="T67" s="303"/>
      <c r="U67" s="304"/>
      <c r="V67" s="207">
        <f>IF(V65="Yes",V64,V64-(2*'1. Site Info &amp; BMP(s) Selected'!H47/2))</f>
        <v>-4</v>
      </c>
      <c r="W67" s="131"/>
      <c r="BP67" s="62"/>
      <c r="BQ67" s="62"/>
      <c r="BR67" s="62"/>
      <c r="BS67" s="62"/>
      <c r="BT67" s="62"/>
    </row>
    <row r="68" spans="1:299" ht="15.75" thickBot="1" x14ac:dyDescent="0.3">
      <c r="A68" s="62"/>
      <c r="B68" s="62"/>
      <c r="C68" s="61"/>
      <c r="D68" s="19"/>
      <c r="G68" s="62"/>
      <c r="I68" s="28"/>
      <c r="J68" s="57">
        <v>20</v>
      </c>
      <c r="K68" s="14">
        <f>$BI$7</f>
        <v>38.75</v>
      </c>
      <c r="L68" s="123" t="s">
        <v>231</v>
      </c>
      <c r="M68" s="123" t="s">
        <v>211</v>
      </c>
      <c r="N68" s="123" t="e">
        <f>$BL$41</f>
        <v>#DIV/0!</v>
      </c>
      <c r="O68" s="123">
        <f>$BN$41</f>
        <v>2.9543465317118387</v>
      </c>
      <c r="R68" s="129"/>
      <c r="S68" s="129"/>
      <c r="T68" s="129"/>
      <c r="U68" s="130" t="s">
        <v>185</v>
      </c>
      <c r="V68" s="134">
        <f xml:space="preserve"> 2*V67+43</f>
        <v>35</v>
      </c>
      <c r="W68" s="131" t="s">
        <v>186</v>
      </c>
      <c r="BP68" s="62"/>
      <c r="BQ68" s="62"/>
      <c r="BR68" s="62"/>
      <c r="BS68" s="62"/>
      <c r="BT68" s="62"/>
    </row>
    <row r="69" spans="1:299" ht="15.75" thickBot="1" x14ac:dyDescent="0.3">
      <c r="A69" s="62"/>
      <c r="B69" s="61"/>
      <c r="D69" s="19"/>
      <c r="E69" s="61"/>
      <c r="F69" s="61"/>
      <c r="G69" s="61"/>
      <c r="I69" s="28"/>
      <c r="J69" s="140">
        <v>21</v>
      </c>
      <c r="K69" s="14">
        <f>$JE$7</f>
        <v>39.03</v>
      </c>
      <c r="L69" s="123" t="s">
        <v>341</v>
      </c>
      <c r="M69" s="123" t="s">
        <v>339</v>
      </c>
      <c r="N69" s="123" t="e">
        <f>$JH$41</f>
        <v>#DIV/0!</v>
      </c>
      <c r="O69" s="123">
        <f>$JJ$41</f>
        <v>2.0099888444067848</v>
      </c>
      <c r="R69" s="129"/>
      <c r="S69" s="129"/>
      <c r="T69" s="129"/>
      <c r="U69" s="130" t="s">
        <v>182</v>
      </c>
      <c r="V69" s="142">
        <f>V63*102790.23</f>
        <v>398815.1113470592</v>
      </c>
      <c r="W69" s="131" t="s">
        <v>187</v>
      </c>
      <c r="BP69" s="62"/>
      <c r="BQ69" s="62"/>
      <c r="BR69" s="62"/>
      <c r="BS69" s="62"/>
      <c r="BT69" s="62"/>
    </row>
    <row r="70" spans="1:299" ht="15.75" thickBot="1" x14ac:dyDescent="0.3">
      <c r="A70" s="62"/>
      <c r="B70" s="62"/>
      <c r="C70" s="61"/>
      <c r="D70" s="13" t="s">
        <v>372</v>
      </c>
      <c r="G70" s="62"/>
      <c r="I70" s="28"/>
      <c r="J70" s="57">
        <v>22</v>
      </c>
      <c r="K70" s="14">
        <f>$GQ$7</f>
        <v>38.770000000000003</v>
      </c>
      <c r="L70" s="123" t="s">
        <v>302</v>
      </c>
      <c r="M70" s="123" t="s">
        <v>303</v>
      </c>
      <c r="N70" s="123" t="e">
        <f>$GT$41</f>
        <v>#DIV/0!</v>
      </c>
      <c r="O70" s="123">
        <f>$GV$41</f>
        <v>5.2111908841400512</v>
      </c>
      <c r="R70" s="129"/>
      <c r="S70" s="129"/>
      <c r="T70" s="129"/>
      <c r="U70" s="130" t="s">
        <v>188</v>
      </c>
      <c r="V70" s="134">
        <f>V68*V69</f>
        <v>13958528.897147072</v>
      </c>
      <c r="W70" s="131" t="s">
        <v>189</v>
      </c>
      <c r="BP70" s="62"/>
      <c r="BQ70" s="62"/>
      <c r="BR70" s="62"/>
      <c r="BS70" s="62"/>
      <c r="BT70" s="62"/>
    </row>
    <row r="71" spans="1:299" ht="15.75" thickBot="1" x14ac:dyDescent="0.3">
      <c r="A71" s="62"/>
      <c r="B71" s="61"/>
      <c r="D71" s="62" t="s">
        <v>373</v>
      </c>
      <c r="E71" s="61"/>
      <c r="F71" s="61"/>
      <c r="G71" s="61"/>
      <c r="I71" s="28"/>
      <c r="J71" s="57">
        <v>23</v>
      </c>
      <c r="K71" s="14">
        <f>$IA$7</f>
        <v>38.4</v>
      </c>
      <c r="L71" s="123" t="s">
        <v>313</v>
      </c>
      <c r="M71" s="123" t="s">
        <v>336</v>
      </c>
      <c r="N71" s="123" t="e">
        <f>$ID$41</f>
        <v>#DIV/0!</v>
      </c>
      <c r="O71" s="123">
        <f>$IF$41</f>
        <v>3.8418129497923434</v>
      </c>
      <c r="R71" s="129"/>
      <c r="S71" s="129"/>
      <c r="T71" s="129"/>
      <c r="U71" s="130" t="s">
        <v>188</v>
      </c>
      <c r="V71" s="142">
        <f>V70*0.0000000022</f>
        <v>3.0708763573723558E-2</v>
      </c>
      <c r="W71" s="131" t="s">
        <v>190</v>
      </c>
      <c r="BP71" s="62"/>
      <c r="BQ71" s="62"/>
      <c r="BR71" s="62"/>
      <c r="BS71" s="62"/>
      <c r="BT71" s="62"/>
    </row>
    <row r="72" spans="1:299" ht="15.75" thickBot="1" x14ac:dyDescent="0.3">
      <c r="A72" s="62"/>
      <c r="B72" s="62"/>
      <c r="C72" s="61"/>
      <c r="D72" s="13" t="s">
        <v>144</v>
      </c>
      <c r="G72" s="62"/>
      <c r="I72" s="28"/>
      <c r="J72" s="140">
        <v>24</v>
      </c>
      <c r="K72" s="14">
        <f>$G$7</f>
        <v>38.61</v>
      </c>
      <c r="L72" s="123" t="s">
        <v>227</v>
      </c>
      <c r="M72" s="123" t="s">
        <v>133</v>
      </c>
      <c r="N72" s="123" t="e">
        <f>$J$41</f>
        <v>#DIV/0!</v>
      </c>
      <c r="O72" s="123">
        <f>$L$41</f>
        <v>4.7352469534743964</v>
      </c>
      <c r="R72" s="129"/>
      <c r="S72" s="129"/>
      <c r="T72" s="129"/>
      <c r="U72" s="130" t="s">
        <v>191</v>
      </c>
      <c r="V72" s="142">
        <f>V71*V62</f>
        <v>2.2632358753834265</v>
      </c>
      <c r="W72" s="131" t="s">
        <v>192</v>
      </c>
      <c r="BP72" s="62"/>
      <c r="BQ72" s="62"/>
      <c r="BR72" s="62"/>
      <c r="BS72" s="62"/>
      <c r="BT72" s="62"/>
    </row>
    <row r="73" spans="1:299" ht="15.75" thickBot="1" x14ac:dyDescent="0.3">
      <c r="A73" s="62"/>
      <c r="B73" s="61"/>
      <c r="E73" s="61"/>
      <c r="F73" s="61"/>
      <c r="G73" s="61"/>
      <c r="I73" s="28"/>
      <c r="J73" s="57">
        <v>25</v>
      </c>
      <c r="K73" s="14">
        <f>$IM$7</f>
        <v>33.47</v>
      </c>
      <c r="L73" s="123" t="s">
        <v>317</v>
      </c>
      <c r="M73" s="123" t="s">
        <v>338</v>
      </c>
      <c r="N73" s="123" t="e">
        <f>$IP$41</f>
        <v>#DIV/0!</v>
      </c>
      <c r="O73" s="123">
        <f>$IR$41</f>
        <v>4.4996660690814361</v>
      </c>
      <c r="R73" s="133"/>
      <c r="S73" s="133"/>
      <c r="T73" s="133"/>
      <c r="U73" s="130" t="s">
        <v>196</v>
      </c>
      <c r="V73" s="134" t="str">
        <f>IF(E130&gt;0,"Yes","No")</f>
        <v>No</v>
      </c>
      <c r="W73" s="131"/>
      <c r="BP73" s="62"/>
      <c r="BQ73" s="62"/>
      <c r="BR73" s="62"/>
      <c r="BS73" s="62"/>
      <c r="BT73" s="62"/>
    </row>
    <row r="74" spans="1:299" ht="15.75" thickBot="1" x14ac:dyDescent="0.3">
      <c r="A74" s="62"/>
      <c r="B74" s="62"/>
      <c r="C74" s="61"/>
      <c r="D74" s="62" t="s">
        <v>428</v>
      </c>
      <c r="G74" s="62"/>
      <c r="I74" s="28"/>
      <c r="J74" s="57">
        <v>26</v>
      </c>
      <c r="K74" s="14">
        <f>$FS$7</f>
        <v>35.19</v>
      </c>
      <c r="L74" s="123" t="s">
        <v>294</v>
      </c>
      <c r="M74" s="123" t="s">
        <v>330</v>
      </c>
      <c r="N74" s="123" t="e">
        <f>$FV$41</f>
        <v>#DIV/0!</v>
      </c>
      <c r="O74" s="123">
        <f>$FX$41</f>
        <v>3.128698418940862</v>
      </c>
      <c r="R74" s="314" t="s">
        <v>415</v>
      </c>
      <c r="S74" s="314"/>
      <c r="T74" s="314"/>
      <c r="U74" s="314"/>
      <c r="V74" s="142">
        <f>IF(V73="Yes",V72*(1-E130),V72)</f>
        <v>2.2632358753834265</v>
      </c>
      <c r="W74" s="131" t="s">
        <v>192</v>
      </c>
      <c r="BP74" s="62"/>
      <c r="BQ74" s="62"/>
      <c r="BR74" s="62"/>
      <c r="BS74" s="62"/>
      <c r="BT74" s="62"/>
    </row>
    <row r="75" spans="1:299" ht="15.75" thickBot="1" x14ac:dyDescent="0.3">
      <c r="A75" s="62"/>
      <c r="B75" s="62"/>
      <c r="C75" s="61"/>
      <c r="D75" s="62" t="s">
        <v>397</v>
      </c>
      <c r="G75" s="62"/>
      <c r="H75" s="62"/>
      <c r="I75" s="28"/>
      <c r="J75" s="140">
        <v>27</v>
      </c>
      <c r="K75" s="14">
        <f>$AE$7</f>
        <v>38.280000000000022</v>
      </c>
      <c r="L75" s="123" t="s">
        <v>229</v>
      </c>
      <c r="M75" s="123" t="s">
        <v>203</v>
      </c>
      <c r="N75" s="123" t="e">
        <f>$AH$41</f>
        <v>#DIV/0!</v>
      </c>
      <c r="O75" s="123">
        <f>$AJ$41</f>
        <v>2.8281152255698356</v>
      </c>
      <c r="R75" s="314"/>
      <c r="S75" s="314"/>
      <c r="T75" s="314"/>
      <c r="U75" s="314"/>
      <c r="V75" s="129"/>
      <c r="W75" s="129"/>
      <c r="BP75" s="62"/>
      <c r="BQ75" s="62"/>
      <c r="BR75" s="62"/>
      <c r="BS75" s="62"/>
      <c r="BT75" s="62"/>
    </row>
    <row r="76" spans="1:299" ht="24" thickBot="1" x14ac:dyDescent="0.4">
      <c r="A76" s="62"/>
      <c r="B76" s="61"/>
      <c r="D76" s="62" t="s">
        <v>382</v>
      </c>
      <c r="G76" s="62"/>
      <c r="I76" s="28"/>
      <c r="J76" s="57">
        <v>28</v>
      </c>
      <c r="K76" s="14">
        <f>$BC$7</f>
        <v>36.979999999999997</v>
      </c>
      <c r="L76" s="123" t="s">
        <v>230</v>
      </c>
      <c r="M76" s="123" t="s">
        <v>209</v>
      </c>
      <c r="N76" s="123" t="e">
        <f>$BF$41</f>
        <v>#DIV/0!</v>
      </c>
      <c r="O76" s="123">
        <f>$BH$41</f>
        <v>1.9726623339703659</v>
      </c>
      <c r="R76" s="128" t="s">
        <v>429</v>
      </c>
      <c r="S76" s="133"/>
      <c r="T76" s="133"/>
      <c r="U76" s="130"/>
      <c r="V76" s="136"/>
      <c r="W76" s="131"/>
      <c r="BP76" s="62"/>
      <c r="BQ76" s="62"/>
      <c r="BR76" s="62"/>
      <c r="BS76" s="62"/>
      <c r="BT76" s="62"/>
    </row>
    <row r="77" spans="1:299" ht="15.75" thickBot="1" x14ac:dyDescent="0.3">
      <c r="A77" s="62"/>
      <c r="B77" s="62"/>
      <c r="C77" s="61"/>
      <c r="D77" s="62" t="s">
        <v>383</v>
      </c>
      <c r="I77" s="13"/>
      <c r="J77" s="57">
        <v>29</v>
      </c>
      <c r="K77" s="14">
        <f>$CA$7</f>
        <v>35.450000000000003</v>
      </c>
      <c r="L77" s="123" t="s">
        <v>233</v>
      </c>
      <c r="M77" s="123" t="s">
        <v>214</v>
      </c>
      <c r="N77" s="123" t="e">
        <f>$CD$41</f>
        <v>#DIV/0!</v>
      </c>
      <c r="O77" s="123">
        <f>$CF$41</f>
        <v>3.2182195322530966</v>
      </c>
      <c r="R77" s="133"/>
      <c r="S77" s="133"/>
      <c r="T77" s="133"/>
      <c r="U77" s="130" t="s">
        <v>197</v>
      </c>
      <c r="V77" s="142" t="e">
        <f>V60-V74</f>
        <v>#DIV/0!</v>
      </c>
      <c r="W77" s="131"/>
      <c r="BP77" s="62"/>
      <c r="BQ77" s="62"/>
      <c r="BR77" s="62"/>
      <c r="BS77" s="62"/>
      <c r="BT77" s="62"/>
    </row>
    <row r="78" spans="1:299" s="13" customFormat="1" x14ac:dyDescent="0.25">
      <c r="A78" s="62"/>
      <c r="B78" s="62"/>
      <c r="C78" s="62"/>
      <c r="D78" s="62" t="s">
        <v>382</v>
      </c>
      <c r="E78" s="62"/>
      <c r="F78" s="62"/>
      <c r="H78" s="62"/>
      <c r="I78" s="62"/>
      <c r="J78" s="140">
        <v>30</v>
      </c>
      <c r="K78" s="14">
        <f>$IS$7</f>
        <v>39.03</v>
      </c>
      <c r="L78" s="123" t="s">
        <v>319</v>
      </c>
      <c r="M78" s="123" t="s">
        <v>339</v>
      </c>
      <c r="N78" s="123" t="e">
        <f>$IV$41</f>
        <v>#DIV/0!</v>
      </c>
      <c r="O78" s="123">
        <f>$IX$41</f>
        <v>2.0099888444067848</v>
      </c>
      <c r="Q78" s="51"/>
      <c r="R78" s="133"/>
      <c r="S78" s="133"/>
      <c r="T78" s="133"/>
      <c r="U78" s="133"/>
      <c r="V78" s="133"/>
      <c r="W78" s="133"/>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c r="IR78" s="62"/>
      <c r="IS78" s="62"/>
      <c r="IT78" s="62"/>
      <c r="IU78" s="62"/>
      <c r="IV78" s="62"/>
      <c r="IW78" s="62"/>
      <c r="IX78" s="62"/>
      <c r="IY78" s="62"/>
      <c r="IZ78" s="62"/>
      <c r="JA78" s="62"/>
      <c r="JB78" s="62"/>
      <c r="JC78" s="62"/>
      <c r="JD78" s="62"/>
      <c r="JE78" s="62"/>
      <c r="JF78" s="62"/>
      <c r="JG78" s="62"/>
      <c r="JH78" s="62"/>
      <c r="JI78" s="62"/>
      <c r="JJ78" s="62"/>
      <c r="JK78" s="62"/>
      <c r="JL78" s="62"/>
      <c r="JM78" s="62"/>
      <c r="JN78" s="62"/>
      <c r="JO78" s="62"/>
      <c r="JP78" s="62"/>
      <c r="JQ78" s="62"/>
      <c r="JR78" s="62"/>
      <c r="JS78" s="62"/>
      <c r="JT78" s="62"/>
      <c r="JU78" s="62"/>
      <c r="JV78" s="62"/>
      <c r="JW78" s="62"/>
      <c r="JX78" s="62"/>
      <c r="JY78" s="62"/>
      <c r="JZ78" s="62"/>
      <c r="KA78" s="62"/>
      <c r="KB78" s="62"/>
      <c r="KC78" s="62"/>
      <c r="KD78" s="62"/>
      <c r="KE78" s="62"/>
      <c r="KF78" s="62"/>
      <c r="KG78" s="62"/>
      <c r="KH78" s="62"/>
      <c r="KI78" s="62"/>
      <c r="KJ78" s="62"/>
      <c r="KK78" s="62"/>
      <c r="KL78" s="62"/>
      <c r="KM78" s="62"/>
    </row>
    <row r="79" spans="1:299" s="13" customFormat="1" x14ac:dyDescent="0.25">
      <c r="A79" s="62"/>
      <c r="C79" s="62"/>
      <c r="D79" s="62" t="s">
        <v>384</v>
      </c>
      <c r="E79" s="62"/>
      <c r="F79" s="62"/>
      <c r="H79" s="14"/>
      <c r="I79" s="14"/>
      <c r="J79" s="57">
        <v>31</v>
      </c>
      <c r="K79" s="14">
        <f>$IY$7</f>
        <v>39.03</v>
      </c>
      <c r="L79" s="123" t="s">
        <v>340</v>
      </c>
      <c r="M79" s="123" t="s">
        <v>339</v>
      </c>
      <c r="N79" s="123" t="e">
        <f>$JB$41</f>
        <v>#DIV/0!</v>
      </c>
      <c r="O79" s="123">
        <f>$JD$41</f>
        <v>2.0099888444067848</v>
      </c>
      <c r="Q79" s="51"/>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c r="IV79" s="62"/>
      <c r="IW79" s="62"/>
      <c r="IX79" s="62"/>
      <c r="IY79" s="62"/>
      <c r="IZ79" s="62"/>
      <c r="JA79" s="62"/>
      <c r="JB79" s="62"/>
      <c r="JC79" s="62"/>
      <c r="JD79" s="62"/>
      <c r="JE79" s="62"/>
      <c r="JF79" s="62"/>
      <c r="JG79" s="62"/>
      <c r="JH79" s="62"/>
      <c r="JI79" s="62"/>
      <c r="JJ79" s="62"/>
      <c r="JK79" s="62"/>
      <c r="JL79" s="62"/>
      <c r="JM79" s="62"/>
      <c r="JN79" s="62"/>
      <c r="JO79" s="62"/>
      <c r="JP79" s="62"/>
      <c r="JQ79" s="62"/>
      <c r="JR79" s="62"/>
      <c r="JS79" s="62"/>
      <c r="JT79" s="62"/>
      <c r="JU79" s="62"/>
      <c r="JV79" s="62"/>
      <c r="JW79" s="62"/>
      <c r="JX79" s="62"/>
      <c r="JY79" s="62"/>
      <c r="JZ79" s="62"/>
      <c r="KA79" s="62"/>
      <c r="KB79" s="62"/>
      <c r="KC79" s="62"/>
      <c r="KD79" s="62"/>
      <c r="KE79" s="62"/>
      <c r="KF79" s="62"/>
      <c r="KG79" s="62"/>
      <c r="KH79" s="62"/>
      <c r="KI79" s="62"/>
      <c r="KJ79" s="62"/>
      <c r="KK79" s="62"/>
      <c r="KL79" s="62"/>
      <c r="KM79" s="62"/>
    </row>
    <row r="80" spans="1:299" x14ac:dyDescent="0.25">
      <c r="A80" s="62"/>
      <c r="D80" s="201" t="s">
        <v>385</v>
      </c>
      <c r="H80" s="14"/>
      <c r="J80" s="57">
        <v>32</v>
      </c>
      <c r="K80" s="14">
        <f>$FY$7</f>
        <v>34.61</v>
      </c>
      <c r="L80" s="123" t="s">
        <v>296</v>
      </c>
      <c r="M80" s="123" t="s">
        <v>249</v>
      </c>
      <c r="N80" s="123" t="e">
        <f>$GB$41</f>
        <v>#DIV/0!</v>
      </c>
      <c r="O80" s="123">
        <f>$GD$41</f>
        <v>3.0852410406908</v>
      </c>
      <c r="BP80" s="62"/>
      <c r="BQ80" s="62"/>
      <c r="BR80" s="62"/>
      <c r="BS80" s="62"/>
      <c r="BT80" s="62"/>
    </row>
    <row r="81" spans="1:299" x14ac:dyDescent="0.25">
      <c r="A81" s="62"/>
      <c r="H81" s="14"/>
      <c r="J81" s="140">
        <v>33</v>
      </c>
      <c r="K81" s="14">
        <f>$IG$7</f>
        <v>37.880000000000003</v>
      </c>
      <c r="L81" s="123" t="s">
        <v>315</v>
      </c>
      <c r="M81" s="123" t="s">
        <v>337</v>
      </c>
      <c r="N81" s="123" t="e">
        <f>$IJ$41</f>
        <v>#DIV/0!</v>
      </c>
      <c r="O81" s="123">
        <f>$IL$41</f>
        <v>2.8259383726242464</v>
      </c>
      <c r="BP81" s="62"/>
      <c r="BQ81" s="62"/>
      <c r="BR81" s="62"/>
      <c r="BS81" s="62"/>
      <c r="BT81" s="62"/>
    </row>
    <row r="82" spans="1:299" x14ac:dyDescent="0.25">
      <c r="A82" s="62"/>
      <c r="H82" s="14"/>
      <c r="J82" s="57">
        <v>34</v>
      </c>
      <c r="K82" s="14">
        <f>$CM$7</f>
        <v>38.665000000000006</v>
      </c>
      <c r="L82" s="123" t="s">
        <v>270</v>
      </c>
      <c r="M82" s="123" t="s">
        <v>324</v>
      </c>
      <c r="N82" s="123" t="e">
        <f>$CP$41</f>
        <v>#DIV/0!</v>
      </c>
      <c r="O82" s="123">
        <f>$CR$41</f>
        <v>3.2578248404196155</v>
      </c>
      <c r="BP82" s="62"/>
      <c r="BQ82" s="62"/>
      <c r="BR82" s="62"/>
      <c r="BS82" s="62"/>
      <c r="BT82" s="62"/>
    </row>
    <row r="83" spans="1:299" x14ac:dyDescent="0.25">
      <c r="A83" s="62"/>
      <c r="B83" s="61" t="s">
        <v>411</v>
      </c>
      <c r="H83" s="14"/>
      <c r="J83" s="57">
        <v>35</v>
      </c>
      <c r="K83" s="14">
        <f>$HO$7</f>
        <v>34.22</v>
      </c>
      <c r="L83" s="123" t="s">
        <v>310</v>
      </c>
      <c r="M83" s="123" t="s">
        <v>199</v>
      </c>
      <c r="N83" s="123" t="e">
        <f>$HR$41</f>
        <v>#DIV/0!</v>
      </c>
      <c r="O83" s="123">
        <f>$HT$41</f>
        <v>2.2253290133491426</v>
      </c>
      <c r="BP83" s="62"/>
      <c r="BQ83" s="62"/>
      <c r="BR83" s="62"/>
      <c r="BS83" s="62"/>
      <c r="BT83" s="62"/>
    </row>
    <row r="84" spans="1:299" x14ac:dyDescent="0.25">
      <c r="A84" s="62"/>
      <c r="H84" s="14"/>
      <c r="J84" s="140">
        <v>36</v>
      </c>
      <c r="K84" s="14">
        <f>$GE$7</f>
        <v>35.96</v>
      </c>
      <c r="L84" s="123" t="s">
        <v>298</v>
      </c>
      <c r="M84" s="123" t="s">
        <v>331</v>
      </c>
      <c r="N84" s="123" t="e">
        <f>$GH$41</f>
        <v>#DIV/0!</v>
      </c>
      <c r="O84" s="123">
        <f>$GJ$41</f>
        <v>3.6785020989660797</v>
      </c>
      <c r="BP84" s="62"/>
      <c r="BQ84" s="62"/>
      <c r="BR84" s="62"/>
      <c r="BS84" s="62"/>
      <c r="BT84" s="62"/>
    </row>
    <row r="85" spans="1:299" x14ac:dyDescent="0.25">
      <c r="A85" s="62"/>
      <c r="H85" s="14"/>
      <c r="J85" s="57">
        <v>37</v>
      </c>
      <c r="K85" s="14">
        <f>$CG$7</f>
        <v>37.31</v>
      </c>
      <c r="L85" s="123" t="s">
        <v>234</v>
      </c>
      <c r="M85" s="123" t="s">
        <v>216</v>
      </c>
      <c r="N85" s="123" t="e">
        <f>$CJ$41</f>
        <v>#DIV/0!</v>
      </c>
      <c r="O85" s="123">
        <f>$CL$41</f>
        <v>2.0346198559411541</v>
      </c>
      <c r="BP85" s="62"/>
      <c r="BQ85" s="62"/>
      <c r="BR85" s="62"/>
      <c r="BS85" s="62"/>
      <c r="BT85" s="62"/>
    </row>
    <row r="86" spans="1:299" x14ac:dyDescent="0.25">
      <c r="A86" s="62"/>
      <c r="H86" s="14"/>
      <c r="J86" s="57">
        <v>38</v>
      </c>
      <c r="K86" s="14">
        <f>$JK$7</f>
        <v>38.4</v>
      </c>
      <c r="L86" s="123" t="s">
        <v>342</v>
      </c>
      <c r="M86" s="123" t="s">
        <v>336</v>
      </c>
      <c r="N86" s="123" t="e">
        <f>$JN$41</f>
        <v>#DIV/0!</v>
      </c>
      <c r="O86" s="123">
        <f>$JP$41</f>
        <v>3.8418129497923434</v>
      </c>
      <c r="BP86" s="62"/>
      <c r="BQ86" s="62"/>
      <c r="BR86" s="62"/>
      <c r="BS86" s="62"/>
      <c r="BT86" s="62"/>
    </row>
    <row r="87" spans="1:299" x14ac:dyDescent="0.25">
      <c r="A87" s="62"/>
      <c r="H87" s="14"/>
      <c r="J87" s="140">
        <v>39</v>
      </c>
      <c r="K87" s="14">
        <f>$HC$7</f>
        <v>37.479999999999997</v>
      </c>
      <c r="L87" s="123" t="s">
        <v>307</v>
      </c>
      <c r="M87" s="123" t="s">
        <v>334</v>
      </c>
      <c r="N87" s="123" t="e">
        <f>$HF$41</f>
        <v>#DIV/0!</v>
      </c>
      <c r="O87" s="123">
        <f>$HH$41</f>
        <v>2.9063443649047898</v>
      </c>
      <c r="BP87" s="62"/>
      <c r="BQ87" s="62"/>
      <c r="BR87" s="62"/>
      <c r="BS87" s="62"/>
      <c r="BT87" s="62"/>
    </row>
    <row r="88" spans="1:299" x14ac:dyDescent="0.25">
      <c r="A88" s="62"/>
      <c r="G88" s="172"/>
      <c r="H88" s="14"/>
      <c r="J88" s="57">
        <v>40</v>
      </c>
      <c r="K88" s="14">
        <f>$HU$7</f>
        <v>37.58</v>
      </c>
      <c r="L88" s="123" t="s">
        <v>311</v>
      </c>
      <c r="M88" s="123" t="s">
        <v>335</v>
      </c>
      <c r="N88" s="123" t="e">
        <f>$HX$41</f>
        <v>#DIV/0!</v>
      </c>
      <c r="O88" s="123">
        <f>$HZ$41</f>
        <v>2.7052835392538741</v>
      </c>
      <c r="BP88" s="62"/>
      <c r="BQ88" s="62"/>
      <c r="BR88" s="62"/>
      <c r="BS88" s="62"/>
      <c r="BT88" s="62"/>
    </row>
    <row r="89" spans="1:299" x14ac:dyDescent="0.25">
      <c r="A89" s="62"/>
      <c r="G89" s="172"/>
      <c r="H89" s="14"/>
      <c r="J89" s="57">
        <v>41</v>
      </c>
      <c r="K89" s="14">
        <f>$HI$7</f>
        <v>38.770000000000003</v>
      </c>
      <c r="L89" s="123" t="s">
        <v>309</v>
      </c>
      <c r="M89" s="123" t="s">
        <v>303</v>
      </c>
      <c r="N89" s="123" t="e">
        <f>$HL$41</f>
        <v>#DIV/0!</v>
      </c>
      <c r="O89" s="123">
        <f>$HN$41</f>
        <v>5.2111908841400512</v>
      </c>
      <c r="BP89" s="62"/>
      <c r="BQ89" s="62"/>
      <c r="BR89" s="62"/>
      <c r="BS89" s="62"/>
      <c r="BT89" s="62"/>
    </row>
    <row r="90" spans="1:299" x14ac:dyDescent="0.25">
      <c r="A90" s="62"/>
      <c r="G90" s="172"/>
      <c r="H90" s="172"/>
      <c r="J90" s="140">
        <v>42</v>
      </c>
      <c r="K90" s="14">
        <f>$GK$7</f>
        <v>37.979999999999997</v>
      </c>
      <c r="L90" s="123" t="s">
        <v>300</v>
      </c>
      <c r="M90" s="123" t="s">
        <v>332</v>
      </c>
      <c r="N90" s="123" t="e">
        <f>$GN$41</f>
        <v>#DIV/0!</v>
      </c>
      <c r="O90" s="123">
        <f>$GP$41</f>
        <v>3.8900512256533242</v>
      </c>
      <c r="BP90" s="62"/>
      <c r="BQ90" s="62"/>
      <c r="BR90" s="62"/>
      <c r="BS90" s="62"/>
      <c r="BT90" s="62"/>
    </row>
    <row r="91" spans="1:299" x14ac:dyDescent="0.25">
      <c r="A91" s="62"/>
      <c r="G91" s="172"/>
      <c r="H91" s="172"/>
      <c r="J91" s="57">
        <v>43</v>
      </c>
      <c r="K91" s="14">
        <f>$BO$7</f>
        <v>38</v>
      </c>
      <c r="L91" s="123" t="s">
        <v>232</v>
      </c>
      <c r="M91" s="123" t="s">
        <v>212</v>
      </c>
      <c r="N91" s="123" t="e">
        <f>$BR$41</f>
        <v>#DIV/0!</v>
      </c>
      <c r="O91" s="123">
        <f>$BT$41</f>
        <v>3.6074476857983053</v>
      </c>
      <c r="BP91" s="62"/>
      <c r="BQ91" s="62"/>
      <c r="BR91" s="62"/>
      <c r="BS91" s="62"/>
      <c r="BT91" s="62"/>
    </row>
    <row r="92" spans="1:299" x14ac:dyDescent="0.25">
      <c r="A92" s="62"/>
      <c r="H92" s="172"/>
      <c r="J92" s="57">
        <v>44</v>
      </c>
      <c r="K92" s="14">
        <f>$S$7</f>
        <v>34.22</v>
      </c>
      <c r="L92" s="123" t="s">
        <v>228</v>
      </c>
      <c r="M92" s="123" t="s">
        <v>199</v>
      </c>
      <c r="N92" s="123" t="e">
        <f>$V$41</f>
        <v>#DIV/0!</v>
      </c>
      <c r="O92" s="123">
        <f>$X$41</f>
        <v>2.2253290133491426</v>
      </c>
      <c r="BP92" s="62"/>
      <c r="BQ92" s="62"/>
      <c r="BR92" s="62"/>
      <c r="BS92" s="62"/>
      <c r="BT92" s="62"/>
    </row>
    <row r="93" spans="1:299" x14ac:dyDescent="0.25">
      <c r="A93" s="62"/>
      <c r="H93" s="172"/>
      <c r="J93" s="140">
        <v>45</v>
      </c>
      <c r="K93" s="14">
        <f>$GW$7</f>
        <v>37.06</v>
      </c>
      <c r="L93" s="123" t="s">
        <v>305</v>
      </c>
      <c r="M93" s="123" t="s">
        <v>333</v>
      </c>
      <c r="N93" s="123" t="e">
        <f>$GZ$41</f>
        <v>#DIV/0!</v>
      </c>
      <c r="O93" s="123">
        <f>$HB$41</f>
        <v>3.6481889779103125</v>
      </c>
      <c r="BP93" s="62"/>
      <c r="BQ93" s="62"/>
      <c r="BR93" s="62"/>
      <c r="BS93" s="62"/>
      <c r="BT93" s="62"/>
    </row>
    <row r="94" spans="1:299" x14ac:dyDescent="0.25">
      <c r="A94" s="62"/>
      <c r="H94" s="14"/>
      <c r="L94" s="123"/>
      <c r="M94" s="123"/>
      <c r="N94" s="124"/>
      <c r="O94" s="124"/>
      <c r="BP94" s="62"/>
      <c r="BQ94" s="62"/>
      <c r="BR94" s="62"/>
      <c r="BS94" s="62"/>
      <c r="BT94" s="62"/>
    </row>
    <row r="95" spans="1:299" x14ac:dyDescent="0.25">
      <c r="A95" s="62"/>
      <c r="H95" s="14"/>
      <c r="L95" s="123"/>
      <c r="M95" s="123"/>
      <c r="N95" s="124"/>
      <c r="O95" s="124"/>
      <c r="BP95" s="62"/>
      <c r="BQ95" s="62"/>
      <c r="BR95" s="62"/>
      <c r="BS95" s="62"/>
      <c r="BT95" s="62"/>
    </row>
    <row r="96" spans="1:299" s="13" customFormat="1" x14ac:dyDescent="0.25">
      <c r="A96" s="62"/>
      <c r="C96" s="62"/>
      <c r="D96" s="62"/>
      <c r="E96" s="62"/>
      <c r="F96" s="62"/>
      <c r="H96" s="14"/>
      <c r="I96" s="14"/>
      <c r="J96" s="63"/>
      <c r="K96" s="14"/>
      <c r="L96" s="123"/>
      <c r="M96" s="123"/>
      <c r="N96" s="124"/>
      <c r="O96" s="124"/>
      <c r="Q96" s="51"/>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62"/>
      <c r="HN96" s="62"/>
      <c r="HO96" s="62"/>
      <c r="HP96" s="62"/>
      <c r="HQ96" s="62"/>
      <c r="HR96" s="62"/>
      <c r="HS96" s="62"/>
      <c r="HT96" s="62"/>
      <c r="HU96" s="62"/>
      <c r="HV96" s="62"/>
      <c r="HW96" s="62"/>
      <c r="HX96" s="62"/>
      <c r="HY96" s="62"/>
      <c r="HZ96" s="62"/>
      <c r="IA96" s="62"/>
      <c r="IB96" s="62"/>
      <c r="IC96" s="62"/>
      <c r="ID96" s="62"/>
      <c r="IE96" s="62"/>
      <c r="IF96" s="62"/>
      <c r="IG96" s="62"/>
      <c r="IH96" s="62"/>
      <c r="II96" s="62"/>
      <c r="IJ96" s="62"/>
      <c r="IK96" s="62"/>
      <c r="IL96" s="62"/>
      <c r="IM96" s="62"/>
      <c r="IN96" s="62"/>
      <c r="IO96" s="62"/>
      <c r="IP96" s="62"/>
      <c r="IQ96" s="62"/>
      <c r="IR96" s="62"/>
      <c r="IS96" s="62"/>
      <c r="IT96" s="62"/>
      <c r="IU96" s="62"/>
      <c r="IV96" s="62"/>
      <c r="IW96" s="62"/>
      <c r="IX96" s="62"/>
      <c r="IY96" s="62"/>
      <c r="IZ96" s="62"/>
      <c r="JA96" s="62"/>
      <c r="JB96" s="62"/>
      <c r="JC96" s="62"/>
      <c r="JD96" s="62"/>
      <c r="JE96" s="62"/>
      <c r="JF96" s="62"/>
      <c r="JG96" s="62"/>
      <c r="JH96" s="62"/>
      <c r="JI96" s="62"/>
      <c r="JJ96" s="62"/>
      <c r="JK96" s="62"/>
      <c r="JL96" s="62"/>
      <c r="JM96" s="62"/>
      <c r="JN96" s="62"/>
      <c r="JO96" s="62"/>
      <c r="JP96" s="62"/>
      <c r="JQ96" s="62"/>
      <c r="JR96" s="62"/>
      <c r="JS96" s="62"/>
      <c r="JT96" s="62"/>
      <c r="JU96" s="62"/>
      <c r="JV96" s="62"/>
      <c r="JW96" s="62"/>
      <c r="JX96" s="62"/>
      <c r="JY96" s="62"/>
      <c r="JZ96" s="62"/>
      <c r="KA96" s="62"/>
      <c r="KB96" s="62"/>
      <c r="KC96" s="62"/>
      <c r="KD96" s="62"/>
      <c r="KE96" s="62"/>
      <c r="KF96" s="62"/>
      <c r="KG96" s="62"/>
      <c r="KH96" s="62"/>
      <c r="KI96" s="62"/>
      <c r="KJ96" s="62"/>
      <c r="KK96" s="62"/>
      <c r="KL96" s="62"/>
      <c r="KM96" s="62"/>
    </row>
    <row r="97" spans="1:299" s="13" customFormat="1" x14ac:dyDescent="0.25">
      <c r="A97" s="62"/>
      <c r="C97" s="62"/>
      <c r="D97" s="62"/>
      <c r="E97" s="62"/>
      <c r="F97" s="62"/>
      <c r="H97" s="14"/>
      <c r="I97" s="14"/>
      <c r="J97" s="63"/>
      <c r="K97" s="14"/>
      <c r="L97" s="123"/>
      <c r="M97" s="123"/>
      <c r="N97" s="124"/>
      <c r="O97" s="124"/>
      <c r="Q97" s="51"/>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c r="IV97" s="62"/>
      <c r="IW97" s="62"/>
      <c r="IX97" s="62"/>
      <c r="IY97" s="62"/>
      <c r="IZ97" s="62"/>
      <c r="JA97" s="62"/>
      <c r="JB97" s="62"/>
      <c r="JC97" s="62"/>
      <c r="JD97" s="62"/>
      <c r="JE97" s="62"/>
      <c r="JF97" s="62"/>
      <c r="JG97" s="62"/>
      <c r="JH97" s="62"/>
      <c r="JI97" s="62"/>
      <c r="JJ97" s="62"/>
      <c r="JK97" s="62"/>
      <c r="JL97" s="62"/>
      <c r="JM97" s="62"/>
      <c r="JN97" s="62"/>
      <c r="JO97" s="62"/>
      <c r="JP97" s="62"/>
      <c r="JQ97" s="62"/>
      <c r="JR97" s="62"/>
      <c r="JS97" s="62"/>
      <c r="JT97" s="62"/>
      <c r="JU97" s="62"/>
      <c r="JV97" s="62"/>
      <c r="JW97" s="62"/>
      <c r="JX97" s="62"/>
      <c r="JY97" s="62"/>
      <c r="JZ97" s="62"/>
      <c r="KA97" s="62"/>
      <c r="KB97" s="62"/>
      <c r="KC97" s="62"/>
      <c r="KD97" s="62"/>
      <c r="KE97" s="62"/>
      <c r="KF97" s="62"/>
      <c r="KG97" s="62"/>
      <c r="KH97" s="62"/>
      <c r="KI97" s="62"/>
      <c r="KJ97" s="62"/>
      <c r="KK97" s="62"/>
      <c r="KL97" s="62"/>
      <c r="KM97" s="62"/>
    </row>
    <row r="98" spans="1:299" s="13" customFormat="1" x14ac:dyDescent="0.25">
      <c r="A98" s="62"/>
      <c r="C98" s="62"/>
      <c r="D98" s="62"/>
      <c r="E98" s="62"/>
      <c r="F98" s="62"/>
      <c r="H98" s="14"/>
      <c r="I98" s="14"/>
      <c r="J98" s="63"/>
      <c r="K98" s="14"/>
      <c r="L98" s="123"/>
      <c r="M98" s="123"/>
      <c r="N98" s="124"/>
      <c r="O98" s="124"/>
      <c r="Q98" s="51"/>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c r="HI98" s="62"/>
      <c r="HJ98" s="62"/>
      <c r="HK98" s="62"/>
      <c r="HL98" s="62"/>
      <c r="HM98" s="62"/>
      <c r="HN98" s="62"/>
      <c r="HO98" s="62"/>
      <c r="HP98" s="62"/>
      <c r="HQ98" s="62"/>
      <c r="HR98" s="62"/>
      <c r="HS98" s="62"/>
      <c r="HT98" s="62"/>
      <c r="HU98" s="62"/>
      <c r="HV98" s="62"/>
      <c r="HW98" s="62"/>
      <c r="HX98" s="62"/>
      <c r="HY98" s="62"/>
      <c r="HZ98" s="62"/>
      <c r="IA98" s="62"/>
      <c r="IB98" s="62"/>
      <c r="IC98" s="62"/>
      <c r="ID98" s="62"/>
      <c r="IE98" s="62"/>
      <c r="IF98" s="62"/>
      <c r="IG98" s="62"/>
      <c r="IH98" s="62"/>
      <c r="II98" s="62"/>
      <c r="IJ98" s="62"/>
      <c r="IK98" s="62"/>
      <c r="IL98" s="62"/>
      <c r="IM98" s="62"/>
      <c r="IN98" s="62"/>
      <c r="IO98" s="62"/>
      <c r="IP98" s="62"/>
      <c r="IQ98" s="62"/>
      <c r="IR98" s="62"/>
      <c r="IS98" s="62"/>
      <c r="IT98" s="62"/>
      <c r="IU98" s="62"/>
      <c r="IV98" s="62"/>
      <c r="IW98" s="62"/>
      <c r="IX98" s="62"/>
      <c r="IY98" s="62"/>
      <c r="IZ98" s="62"/>
      <c r="JA98" s="62"/>
      <c r="JB98" s="62"/>
      <c r="JC98" s="62"/>
      <c r="JD98" s="62"/>
      <c r="JE98" s="62"/>
      <c r="JF98" s="62"/>
      <c r="JG98" s="62"/>
      <c r="JH98" s="62"/>
      <c r="JI98" s="62"/>
      <c r="JJ98" s="62"/>
      <c r="JK98" s="62"/>
      <c r="JL98" s="62"/>
      <c r="JM98" s="62"/>
      <c r="JN98" s="62"/>
      <c r="JO98" s="62"/>
      <c r="JP98" s="62"/>
      <c r="JQ98" s="62"/>
      <c r="JR98" s="62"/>
      <c r="JS98" s="62"/>
      <c r="JT98" s="62"/>
      <c r="JU98" s="62"/>
      <c r="JV98" s="62"/>
      <c r="JW98" s="62"/>
      <c r="JX98" s="62"/>
      <c r="JY98" s="62"/>
      <c r="JZ98" s="62"/>
      <c r="KA98" s="62"/>
      <c r="KB98" s="62"/>
      <c r="KC98" s="62"/>
      <c r="KD98" s="62"/>
      <c r="KE98" s="62"/>
      <c r="KF98" s="62"/>
      <c r="KG98" s="62"/>
      <c r="KH98" s="62"/>
      <c r="KI98" s="62"/>
      <c r="KJ98" s="62"/>
      <c r="KK98" s="62"/>
      <c r="KL98" s="62"/>
      <c r="KM98" s="62"/>
    </row>
    <row r="99" spans="1:299" s="13" customFormat="1" x14ac:dyDescent="0.25">
      <c r="A99" s="62"/>
      <c r="C99" s="62"/>
      <c r="D99" s="62"/>
      <c r="E99" s="62"/>
      <c r="F99" s="62"/>
      <c r="H99" s="14"/>
      <c r="I99" s="14"/>
      <c r="J99" s="63"/>
      <c r="K99" s="14"/>
      <c r="L99" s="123"/>
      <c r="M99" s="123"/>
      <c r="N99" s="124"/>
      <c r="O99" s="124"/>
      <c r="Q99" s="51"/>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62"/>
      <c r="HN99" s="62"/>
      <c r="HO99" s="62"/>
      <c r="HP99" s="62"/>
      <c r="HQ99" s="62"/>
      <c r="HR99" s="62"/>
      <c r="HS99" s="62"/>
      <c r="HT99" s="62"/>
      <c r="HU99" s="62"/>
      <c r="HV99" s="62"/>
      <c r="HW99" s="62"/>
      <c r="HX99" s="62"/>
      <c r="HY99" s="62"/>
      <c r="HZ99" s="62"/>
      <c r="IA99" s="62"/>
      <c r="IB99" s="62"/>
      <c r="IC99" s="62"/>
      <c r="ID99" s="62"/>
      <c r="IE99" s="62"/>
      <c r="IF99" s="62"/>
      <c r="IG99" s="62"/>
      <c r="IH99" s="62"/>
      <c r="II99" s="62"/>
      <c r="IJ99" s="62"/>
      <c r="IK99" s="62"/>
      <c r="IL99" s="62"/>
      <c r="IM99" s="62"/>
      <c r="IN99" s="62"/>
      <c r="IO99" s="62"/>
      <c r="IP99" s="62"/>
      <c r="IQ99" s="62"/>
      <c r="IR99" s="62"/>
      <c r="IS99" s="62"/>
      <c r="IT99" s="62"/>
      <c r="IU99" s="62"/>
      <c r="IV99" s="62"/>
      <c r="IW99" s="62"/>
      <c r="IX99" s="62"/>
      <c r="IY99" s="62"/>
      <c r="IZ99" s="62"/>
      <c r="JA99" s="62"/>
      <c r="JB99" s="62"/>
      <c r="JC99" s="62"/>
      <c r="JD99" s="62"/>
      <c r="JE99" s="62"/>
      <c r="JF99" s="62"/>
      <c r="JG99" s="62"/>
      <c r="JH99" s="62"/>
      <c r="JI99" s="62"/>
      <c r="JJ99" s="62"/>
      <c r="JK99" s="62"/>
      <c r="JL99" s="62"/>
      <c r="JM99" s="62"/>
      <c r="JN99" s="62"/>
      <c r="JO99" s="62"/>
      <c r="JP99" s="62"/>
      <c r="JQ99" s="62"/>
      <c r="JR99" s="62"/>
      <c r="JS99" s="62"/>
      <c r="JT99" s="62"/>
      <c r="JU99" s="62"/>
      <c r="JV99" s="62"/>
      <c r="JW99" s="62"/>
      <c r="JX99" s="62"/>
      <c r="JY99" s="62"/>
      <c r="JZ99" s="62"/>
      <c r="KA99" s="62"/>
      <c r="KB99" s="62"/>
      <c r="KC99" s="62"/>
      <c r="KD99" s="62"/>
      <c r="KE99" s="62"/>
      <c r="KF99" s="62"/>
      <c r="KG99" s="62"/>
      <c r="KH99" s="62"/>
      <c r="KI99" s="62"/>
      <c r="KJ99" s="62"/>
      <c r="KK99" s="62"/>
      <c r="KL99" s="62"/>
      <c r="KM99" s="62"/>
    </row>
    <row r="100" spans="1:299" s="13" customFormat="1" x14ac:dyDescent="0.25">
      <c r="A100" s="62"/>
      <c r="C100" s="62"/>
      <c r="D100" s="62"/>
      <c r="E100" s="62"/>
      <c r="F100" s="62"/>
      <c r="H100" s="14"/>
      <c r="I100" s="14"/>
      <c r="J100" s="63"/>
      <c r="K100" s="14"/>
      <c r="L100" s="123"/>
      <c r="M100" s="123"/>
      <c r="N100" s="124"/>
      <c r="O100" s="124"/>
      <c r="Q100" s="51"/>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c r="GE100" s="62"/>
      <c r="GF100" s="62"/>
      <c r="GG100" s="62"/>
      <c r="GH100" s="62"/>
      <c r="GI100" s="62"/>
      <c r="GJ100" s="62"/>
      <c r="GK100" s="62"/>
      <c r="GL100" s="62"/>
      <c r="GM100" s="62"/>
      <c r="GN100" s="62"/>
      <c r="GO100" s="62"/>
      <c r="GP100" s="62"/>
      <c r="GQ100" s="62"/>
      <c r="GR100" s="62"/>
      <c r="GS100" s="62"/>
      <c r="GT100" s="62"/>
      <c r="GU100" s="62"/>
      <c r="GV100" s="62"/>
      <c r="GW100" s="62"/>
      <c r="GX100" s="62"/>
      <c r="GY100" s="62"/>
      <c r="GZ100" s="62"/>
      <c r="HA100" s="62"/>
      <c r="HB100" s="62"/>
      <c r="HC100" s="62"/>
      <c r="HD100" s="62"/>
      <c r="HE100" s="62"/>
      <c r="HF100" s="62"/>
      <c r="HG100" s="62"/>
      <c r="HH100" s="62"/>
      <c r="HI100" s="62"/>
      <c r="HJ100" s="62"/>
      <c r="HK100" s="62"/>
      <c r="HL100" s="62"/>
      <c r="HM100" s="62"/>
      <c r="HN100" s="62"/>
      <c r="HO100" s="62"/>
      <c r="HP100" s="62"/>
      <c r="HQ100" s="62"/>
      <c r="HR100" s="62"/>
      <c r="HS100" s="62"/>
      <c r="HT100" s="62"/>
      <c r="HU100" s="62"/>
      <c r="HV100" s="62"/>
      <c r="HW100" s="62"/>
      <c r="HX100" s="62"/>
      <c r="HY100" s="62"/>
      <c r="HZ100" s="62"/>
      <c r="IA100" s="62"/>
      <c r="IB100" s="62"/>
      <c r="IC100" s="62"/>
      <c r="ID100" s="62"/>
      <c r="IE100" s="62"/>
      <c r="IF100" s="62"/>
      <c r="IG100" s="62"/>
      <c r="IH100" s="62"/>
      <c r="II100" s="62"/>
      <c r="IJ100" s="62"/>
      <c r="IK100" s="62"/>
      <c r="IL100" s="62"/>
      <c r="IM100" s="62"/>
      <c r="IN100" s="62"/>
      <c r="IO100" s="62"/>
      <c r="IP100" s="62"/>
      <c r="IQ100" s="62"/>
      <c r="IR100" s="62"/>
      <c r="IS100" s="62"/>
      <c r="IT100" s="62"/>
      <c r="IU100" s="62"/>
      <c r="IV100" s="62"/>
      <c r="IW100" s="62"/>
      <c r="IX100" s="62"/>
      <c r="IY100" s="62"/>
      <c r="IZ100" s="62"/>
      <c r="JA100" s="62"/>
      <c r="JB100" s="62"/>
      <c r="JC100" s="62"/>
      <c r="JD100" s="62"/>
      <c r="JE100" s="62"/>
      <c r="JF100" s="62"/>
      <c r="JG100" s="62"/>
      <c r="JH100" s="62"/>
      <c r="JI100" s="62"/>
      <c r="JJ100" s="62"/>
      <c r="JK100" s="62"/>
      <c r="JL100" s="62"/>
      <c r="JM100" s="62"/>
      <c r="JN100" s="62"/>
      <c r="JO100" s="62"/>
      <c r="JP100" s="62"/>
      <c r="JQ100" s="62"/>
      <c r="JR100" s="62"/>
      <c r="JS100" s="62"/>
      <c r="JT100" s="62"/>
      <c r="JU100" s="62"/>
      <c r="JV100" s="62"/>
      <c r="JW100" s="62"/>
      <c r="JX100" s="62"/>
      <c r="JY100" s="62"/>
      <c r="JZ100" s="62"/>
      <c r="KA100" s="62"/>
      <c r="KB100" s="62"/>
      <c r="KC100" s="62"/>
      <c r="KD100" s="62"/>
      <c r="KE100" s="62"/>
      <c r="KF100" s="62"/>
      <c r="KG100" s="62"/>
      <c r="KH100" s="62"/>
      <c r="KI100" s="62"/>
      <c r="KJ100" s="62"/>
      <c r="KK100" s="62"/>
      <c r="KL100" s="62"/>
      <c r="KM100" s="62"/>
    </row>
    <row r="101" spans="1:299" s="13" customFormat="1" x14ac:dyDescent="0.25">
      <c r="A101" s="62"/>
      <c r="C101" s="62"/>
      <c r="D101" s="62"/>
      <c r="E101" s="62"/>
      <c r="F101" s="62"/>
      <c r="H101" s="14"/>
      <c r="I101" s="14"/>
      <c r="J101" s="63"/>
      <c r="K101" s="14"/>
      <c r="L101" s="123"/>
      <c r="M101" s="123"/>
      <c r="N101" s="124"/>
      <c r="O101" s="124"/>
      <c r="Q101" s="51"/>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c r="GN101" s="62"/>
      <c r="GO101" s="62"/>
      <c r="GP101" s="62"/>
      <c r="GQ101" s="62"/>
      <c r="GR101" s="62"/>
      <c r="GS101" s="62"/>
      <c r="GT101" s="62"/>
      <c r="GU101" s="62"/>
      <c r="GV101" s="62"/>
      <c r="GW101" s="62"/>
      <c r="GX101" s="62"/>
      <c r="GY101" s="62"/>
      <c r="GZ101" s="62"/>
      <c r="HA101" s="62"/>
      <c r="HB101" s="62"/>
      <c r="HC101" s="62"/>
      <c r="HD101" s="62"/>
      <c r="HE101" s="62"/>
      <c r="HF101" s="62"/>
      <c r="HG101" s="62"/>
      <c r="HH101" s="62"/>
      <c r="HI101" s="62"/>
      <c r="HJ101" s="62"/>
      <c r="HK101" s="62"/>
      <c r="HL101" s="62"/>
      <c r="HM101" s="62"/>
      <c r="HN101" s="62"/>
      <c r="HO101" s="62"/>
      <c r="HP101" s="62"/>
      <c r="HQ101" s="62"/>
      <c r="HR101" s="62"/>
      <c r="HS101" s="62"/>
      <c r="HT101" s="62"/>
      <c r="HU101" s="62"/>
      <c r="HV101" s="62"/>
      <c r="HW101" s="62"/>
      <c r="HX101" s="62"/>
      <c r="HY101" s="62"/>
      <c r="HZ101" s="62"/>
      <c r="IA101" s="62"/>
      <c r="IB101" s="62"/>
      <c r="IC101" s="62"/>
      <c r="ID101" s="62"/>
      <c r="IE101" s="62"/>
      <c r="IF101" s="62"/>
      <c r="IG101" s="62"/>
      <c r="IH101" s="62"/>
      <c r="II101" s="62"/>
      <c r="IJ101" s="62"/>
      <c r="IK101" s="62"/>
      <c r="IL101" s="62"/>
      <c r="IM101" s="62"/>
      <c r="IN101" s="62"/>
      <c r="IO101" s="62"/>
      <c r="IP101" s="62"/>
      <c r="IQ101" s="62"/>
      <c r="IR101" s="62"/>
      <c r="IS101" s="62"/>
      <c r="IT101" s="62"/>
      <c r="IU101" s="62"/>
      <c r="IV101" s="62"/>
      <c r="IW101" s="62"/>
      <c r="IX101" s="62"/>
      <c r="IY101" s="62"/>
      <c r="IZ101" s="62"/>
      <c r="JA101" s="62"/>
      <c r="JB101" s="62"/>
      <c r="JC101" s="62"/>
      <c r="JD101" s="62"/>
      <c r="JE101" s="62"/>
      <c r="JF101" s="62"/>
      <c r="JG101" s="62"/>
      <c r="JH101" s="62"/>
      <c r="JI101" s="62"/>
      <c r="JJ101" s="62"/>
      <c r="JK101" s="62"/>
      <c r="JL101" s="62"/>
      <c r="JM101" s="62"/>
      <c r="JN101" s="62"/>
      <c r="JO101" s="62"/>
      <c r="JP101" s="62"/>
      <c r="JQ101" s="62"/>
      <c r="JR101" s="62"/>
      <c r="JS101" s="62"/>
      <c r="JT101" s="62"/>
      <c r="JU101" s="62"/>
      <c r="JV101" s="62"/>
      <c r="JW101" s="62"/>
      <c r="JX101" s="62"/>
      <c r="JY101" s="62"/>
      <c r="JZ101" s="62"/>
      <c r="KA101" s="62"/>
      <c r="KB101" s="62"/>
      <c r="KC101" s="62"/>
      <c r="KD101" s="62"/>
      <c r="KE101" s="62"/>
      <c r="KF101" s="62"/>
      <c r="KG101" s="62"/>
      <c r="KH101" s="62"/>
      <c r="KI101" s="62"/>
      <c r="KJ101" s="62"/>
      <c r="KK101" s="62"/>
      <c r="KL101" s="62"/>
      <c r="KM101" s="62"/>
    </row>
    <row r="102" spans="1:299" s="13" customFormat="1" x14ac:dyDescent="0.25">
      <c r="A102" s="62"/>
      <c r="C102" s="62"/>
      <c r="D102" s="62"/>
      <c r="E102" s="62"/>
      <c r="F102" s="62"/>
      <c r="H102" s="14"/>
      <c r="I102" s="14"/>
      <c r="J102" s="63"/>
      <c r="K102" s="14"/>
      <c r="L102" s="123"/>
      <c r="M102" s="123"/>
      <c r="N102" s="124"/>
      <c r="O102" s="124"/>
      <c r="Q102" s="51"/>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c r="GE102" s="62"/>
      <c r="GF102" s="62"/>
      <c r="GG102" s="62"/>
      <c r="GH102" s="62"/>
      <c r="GI102" s="62"/>
      <c r="GJ102" s="62"/>
      <c r="GK102" s="62"/>
      <c r="GL102" s="62"/>
      <c r="GM102" s="62"/>
      <c r="GN102" s="62"/>
      <c r="GO102" s="62"/>
      <c r="GP102" s="62"/>
      <c r="GQ102" s="62"/>
      <c r="GR102" s="62"/>
      <c r="GS102" s="62"/>
      <c r="GT102" s="62"/>
      <c r="GU102" s="62"/>
      <c r="GV102" s="62"/>
      <c r="GW102" s="62"/>
      <c r="GX102" s="62"/>
      <c r="GY102" s="62"/>
      <c r="GZ102" s="62"/>
      <c r="HA102" s="62"/>
      <c r="HB102" s="62"/>
      <c r="HC102" s="62"/>
      <c r="HD102" s="62"/>
      <c r="HE102" s="62"/>
      <c r="HF102" s="62"/>
      <c r="HG102" s="62"/>
      <c r="HH102" s="62"/>
      <c r="HI102" s="62"/>
      <c r="HJ102" s="62"/>
      <c r="HK102" s="62"/>
      <c r="HL102" s="62"/>
      <c r="HM102" s="62"/>
      <c r="HN102" s="62"/>
      <c r="HO102" s="62"/>
      <c r="HP102" s="62"/>
      <c r="HQ102" s="62"/>
      <c r="HR102" s="62"/>
      <c r="HS102" s="62"/>
      <c r="HT102" s="62"/>
      <c r="HU102" s="62"/>
      <c r="HV102" s="62"/>
      <c r="HW102" s="62"/>
      <c r="HX102" s="62"/>
      <c r="HY102" s="62"/>
      <c r="HZ102" s="62"/>
      <c r="IA102" s="62"/>
      <c r="IB102" s="62"/>
      <c r="IC102" s="62"/>
      <c r="ID102" s="62"/>
      <c r="IE102" s="62"/>
      <c r="IF102" s="62"/>
      <c r="IG102" s="62"/>
      <c r="IH102" s="62"/>
      <c r="II102" s="62"/>
      <c r="IJ102" s="62"/>
      <c r="IK102" s="62"/>
      <c r="IL102" s="62"/>
      <c r="IM102" s="62"/>
      <c r="IN102" s="62"/>
      <c r="IO102" s="62"/>
      <c r="IP102" s="62"/>
      <c r="IQ102" s="62"/>
      <c r="IR102" s="62"/>
      <c r="IS102" s="62"/>
      <c r="IT102" s="62"/>
      <c r="IU102" s="62"/>
      <c r="IV102" s="62"/>
      <c r="IW102" s="62"/>
      <c r="IX102" s="62"/>
      <c r="IY102" s="62"/>
      <c r="IZ102" s="62"/>
      <c r="JA102" s="62"/>
      <c r="JB102" s="62"/>
      <c r="JC102" s="62"/>
      <c r="JD102" s="62"/>
      <c r="JE102" s="62"/>
      <c r="JF102" s="62"/>
      <c r="JG102" s="62"/>
      <c r="JH102" s="62"/>
      <c r="JI102" s="62"/>
      <c r="JJ102" s="62"/>
      <c r="JK102" s="62"/>
      <c r="JL102" s="62"/>
      <c r="JM102" s="62"/>
      <c r="JN102" s="62"/>
      <c r="JO102" s="62"/>
      <c r="JP102" s="62"/>
      <c r="JQ102" s="62"/>
      <c r="JR102" s="62"/>
      <c r="JS102" s="62"/>
      <c r="JT102" s="62"/>
      <c r="JU102" s="62"/>
      <c r="JV102" s="62"/>
      <c r="JW102" s="62"/>
      <c r="JX102" s="62"/>
      <c r="JY102" s="62"/>
      <c r="JZ102" s="62"/>
      <c r="KA102" s="62"/>
      <c r="KB102" s="62"/>
      <c r="KC102" s="62"/>
      <c r="KD102" s="62"/>
      <c r="KE102" s="62"/>
      <c r="KF102" s="62"/>
      <c r="KG102" s="62"/>
      <c r="KH102" s="62"/>
      <c r="KI102" s="62"/>
      <c r="KJ102" s="62"/>
      <c r="KK102" s="62"/>
      <c r="KL102" s="62"/>
      <c r="KM102" s="62"/>
    </row>
    <row r="103" spans="1:299" s="13" customFormat="1" x14ac:dyDescent="0.25">
      <c r="A103" s="62"/>
      <c r="C103" s="62"/>
      <c r="D103" s="62"/>
      <c r="E103" s="62"/>
      <c r="F103" s="62"/>
      <c r="H103" s="14"/>
      <c r="I103" s="14"/>
      <c r="J103" s="63"/>
      <c r="K103" s="14"/>
      <c r="L103" s="123"/>
      <c r="M103" s="123"/>
      <c r="N103" s="124"/>
      <c r="O103" s="124"/>
      <c r="Q103" s="51"/>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c r="GN103" s="62"/>
      <c r="GO103" s="62"/>
      <c r="GP103" s="62"/>
      <c r="GQ103" s="62"/>
      <c r="GR103" s="62"/>
      <c r="GS103" s="62"/>
      <c r="GT103" s="62"/>
      <c r="GU103" s="62"/>
      <c r="GV103" s="62"/>
      <c r="GW103" s="62"/>
      <c r="GX103" s="62"/>
      <c r="GY103" s="62"/>
      <c r="GZ103" s="62"/>
      <c r="HA103" s="62"/>
      <c r="HB103" s="62"/>
      <c r="HC103" s="62"/>
      <c r="HD103" s="62"/>
      <c r="HE103" s="62"/>
      <c r="HF103" s="62"/>
      <c r="HG103" s="62"/>
      <c r="HH103" s="62"/>
      <c r="HI103" s="62"/>
      <c r="HJ103" s="62"/>
      <c r="HK103" s="62"/>
      <c r="HL103" s="62"/>
      <c r="HM103" s="62"/>
      <c r="HN103" s="62"/>
      <c r="HO103" s="62"/>
      <c r="HP103" s="62"/>
      <c r="HQ103" s="62"/>
      <c r="HR103" s="62"/>
      <c r="HS103" s="62"/>
      <c r="HT103" s="62"/>
      <c r="HU103" s="62"/>
      <c r="HV103" s="62"/>
      <c r="HW103" s="62"/>
      <c r="HX103" s="62"/>
      <c r="HY103" s="62"/>
      <c r="HZ103" s="62"/>
      <c r="IA103" s="62"/>
      <c r="IB103" s="62"/>
      <c r="IC103" s="62"/>
      <c r="ID103" s="62"/>
      <c r="IE103" s="62"/>
      <c r="IF103" s="62"/>
      <c r="IG103" s="62"/>
      <c r="IH103" s="62"/>
      <c r="II103" s="62"/>
      <c r="IJ103" s="62"/>
      <c r="IK103" s="62"/>
      <c r="IL103" s="62"/>
      <c r="IM103" s="62"/>
      <c r="IN103" s="62"/>
      <c r="IO103" s="62"/>
      <c r="IP103" s="62"/>
      <c r="IQ103" s="62"/>
      <c r="IR103" s="62"/>
      <c r="IS103" s="62"/>
      <c r="IT103" s="62"/>
      <c r="IU103" s="62"/>
      <c r="IV103" s="62"/>
      <c r="IW103" s="62"/>
      <c r="IX103" s="62"/>
      <c r="IY103" s="62"/>
      <c r="IZ103" s="62"/>
      <c r="JA103" s="62"/>
      <c r="JB103" s="62"/>
      <c r="JC103" s="62"/>
      <c r="JD103" s="62"/>
      <c r="JE103" s="62"/>
      <c r="JF103" s="62"/>
      <c r="JG103" s="62"/>
      <c r="JH103" s="62"/>
      <c r="JI103" s="62"/>
      <c r="JJ103" s="62"/>
      <c r="JK103" s="62"/>
      <c r="JL103" s="62"/>
      <c r="JM103" s="62"/>
      <c r="JN103" s="62"/>
      <c r="JO103" s="62"/>
      <c r="JP103" s="62"/>
      <c r="JQ103" s="62"/>
      <c r="JR103" s="62"/>
      <c r="JS103" s="62"/>
      <c r="JT103" s="62"/>
      <c r="JU103" s="62"/>
      <c r="JV103" s="62"/>
      <c r="JW103" s="62"/>
      <c r="JX103" s="62"/>
      <c r="JY103" s="62"/>
      <c r="JZ103" s="62"/>
      <c r="KA103" s="62"/>
      <c r="KB103" s="62"/>
      <c r="KC103" s="62"/>
      <c r="KD103" s="62"/>
      <c r="KE103" s="62"/>
      <c r="KF103" s="62"/>
      <c r="KG103" s="62"/>
      <c r="KH103" s="62"/>
      <c r="KI103" s="62"/>
      <c r="KJ103" s="62"/>
      <c r="KK103" s="62"/>
      <c r="KL103" s="62"/>
      <c r="KM103" s="62"/>
    </row>
    <row r="104" spans="1:299" s="13" customFormat="1" x14ac:dyDescent="0.25">
      <c r="A104" s="62"/>
      <c r="C104" s="62"/>
      <c r="D104" s="62"/>
      <c r="E104" s="62"/>
      <c r="F104" s="62"/>
      <c r="H104" s="14"/>
      <c r="I104" s="14"/>
      <c r="J104" s="63"/>
      <c r="K104" s="14"/>
      <c r="L104" s="123"/>
      <c r="M104" s="123"/>
      <c r="N104" s="124"/>
      <c r="O104" s="124"/>
      <c r="Q104" s="51"/>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c r="HF104" s="62"/>
      <c r="HG104" s="62"/>
      <c r="HH104" s="62"/>
      <c r="HI104" s="62"/>
      <c r="HJ104" s="62"/>
      <c r="HK104" s="62"/>
      <c r="HL104" s="62"/>
      <c r="HM104" s="62"/>
      <c r="HN104" s="62"/>
      <c r="HO104" s="62"/>
      <c r="HP104" s="62"/>
      <c r="HQ104" s="62"/>
      <c r="HR104" s="62"/>
      <c r="HS104" s="62"/>
      <c r="HT104" s="62"/>
      <c r="HU104" s="62"/>
      <c r="HV104" s="62"/>
      <c r="HW104" s="62"/>
      <c r="HX104" s="62"/>
      <c r="HY104" s="62"/>
      <c r="HZ104" s="62"/>
      <c r="IA104" s="62"/>
      <c r="IB104" s="62"/>
      <c r="IC104" s="62"/>
      <c r="ID104" s="62"/>
      <c r="IE104" s="62"/>
      <c r="IF104" s="62"/>
      <c r="IG104" s="62"/>
      <c r="IH104" s="62"/>
      <c r="II104" s="62"/>
      <c r="IJ104" s="62"/>
      <c r="IK104" s="62"/>
      <c r="IL104" s="62"/>
      <c r="IM104" s="62"/>
      <c r="IN104" s="62"/>
      <c r="IO104" s="62"/>
      <c r="IP104" s="62"/>
      <c r="IQ104" s="62"/>
      <c r="IR104" s="62"/>
      <c r="IS104" s="62"/>
      <c r="IT104" s="62"/>
      <c r="IU104" s="62"/>
      <c r="IV104" s="62"/>
      <c r="IW104" s="62"/>
      <c r="IX104" s="62"/>
      <c r="IY104" s="62"/>
      <c r="IZ104" s="62"/>
      <c r="JA104" s="62"/>
      <c r="JB104" s="62"/>
      <c r="JC104" s="62"/>
      <c r="JD104" s="62"/>
      <c r="JE104" s="62"/>
      <c r="JF104" s="62"/>
      <c r="JG104" s="62"/>
      <c r="JH104" s="62"/>
      <c r="JI104" s="62"/>
      <c r="JJ104" s="62"/>
      <c r="JK104" s="62"/>
      <c r="JL104" s="62"/>
      <c r="JM104" s="62"/>
      <c r="JN104" s="62"/>
      <c r="JO104" s="62"/>
      <c r="JP104" s="62"/>
      <c r="JQ104" s="62"/>
      <c r="JR104" s="62"/>
      <c r="JS104" s="62"/>
      <c r="JT104" s="62"/>
      <c r="JU104" s="62"/>
      <c r="JV104" s="62"/>
      <c r="JW104" s="62"/>
      <c r="JX104" s="62"/>
      <c r="JY104" s="62"/>
      <c r="JZ104" s="62"/>
      <c r="KA104" s="62"/>
      <c r="KB104" s="62"/>
      <c r="KC104" s="62"/>
      <c r="KD104" s="62"/>
      <c r="KE104" s="62"/>
      <c r="KF104" s="62"/>
      <c r="KG104" s="62"/>
      <c r="KH104" s="62"/>
      <c r="KI104" s="62"/>
      <c r="KJ104" s="62"/>
      <c r="KK104" s="62"/>
      <c r="KL104" s="62"/>
      <c r="KM104" s="62"/>
    </row>
    <row r="105" spans="1:299" s="13" customFormat="1" x14ac:dyDescent="0.25">
      <c r="A105" s="62"/>
      <c r="C105" s="62"/>
      <c r="D105" s="62"/>
      <c r="E105" s="62"/>
      <c r="F105" s="62"/>
      <c r="H105" s="14"/>
      <c r="I105" s="14"/>
      <c r="J105" s="63"/>
      <c r="K105" s="14"/>
      <c r="L105" s="123"/>
      <c r="M105" s="123"/>
      <c r="N105" s="124"/>
      <c r="O105" s="124"/>
      <c r="Q105" s="51"/>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c r="GE105" s="62"/>
      <c r="GF105" s="62"/>
      <c r="GG105" s="62"/>
      <c r="GH105" s="62"/>
      <c r="GI105" s="62"/>
      <c r="GJ105" s="62"/>
      <c r="GK105" s="62"/>
      <c r="GL105" s="62"/>
      <c r="GM105" s="62"/>
      <c r="GN105" s="62"/>
      <c r="GO105" s="62"/>
      <c r="GP105" s="62"/>
      <c r="GQ105" s="62"/>
      <c r="GR105" s="62"/>
      <c r="GS105" s="62"/>
      <c r="GT105" s="62"/>
      <c r="GU105" s="62"/>
      <c r="GV105" s="62"/>
      <c r="GW105" s="62"/>
      <c r="GX105" s="62"/>
      <c r="GY105" s="62"/>
      <c r="GZ105" s="62"/>
      <c r="HA105" s="62"/>
      <c r="HB105" s="62"/>
      <c r="HC105" s="62"/>
      <c r="HD105" s="62"/>
      <c r="HE105" s="62"/>
      <c r="HF105" s="62"/>
      <c r="HG105" s="62"/>
      <c r="HH105" s="62"/>
      <c r="HI105" s="62"/>
      <c r="HJ105" s="62"/>
      <c r="HK105" s="62"/>
      <c r="HL105" s="62"/>
      <c r="HM105" s="62"/>
      <c r="HN105" s="62"/>
      <c r="HO105" s="62"/>
      <c r="HP105" s="62"/>
      <c r="HQ105" s="62"/>
      <c r="HR105" s="62"/>
      <c r="HS105" s="62"/>
      <c r="HT105" s="62"/>
      <c r="HU105" s="62"/>
      <c r="HV105" s="62"/>
      <c r="HW105" s="62"/>
      <c r="HX105" s="62"/>
      <c r="HY105" s="62"/>
      <c r="HZ105" s="62"/>
      <c r="IA105" s="62"/>
      <c r="IB105" s="62"/>
      <c r="IC105" s="62"/>
      <c r="ID105" s="62"/>
      <c r="IE105" s="62"/>
      <c r="IF105" s="62"/>
      <c r="IG105" s="62"/>
      <c r="IH105" s="62"/>
      <c r="II105" s="62"/>
      <c r="IJ105" s="62"/>
      <c r="IK105" s="62"/>
      <c r="IL105" s="62"/>
      <c r="IM105" s="62"/>
      <c r="IN105" s="62"/>
      <c r="IO105" s="62"/>
      <c r="IP105" s="62"/>
      <c r="IQ105" s="62"/>
      <c r="IR105" s="62"/>
      <c r="IS105" s="62"/>
      <c r="IT105" s="62"/>
      <c r="IU105" s="62"/>
      <c r="IV105" s="62"/>
      <c r="IW105" s="62"/>
      <c r="IX105" s="62"/>
      <c r="IY105" s="62"/>
      <c r="IZ105" s="62"/>
      <c r="JA105" s="62"/>
      <c r="JB105" s="62"/>
      <c r="JC105" s="62"/>
      <c r="JD105" s="62"/>
      <c r="JE105" s="62"/>
      <c r="JF105" s="62"/>
      <c r="JG105" s="62"/>
      <c r="JH105" s="62"/>
      <c r="JI105" s="62"/>
      <c r="JJ105" s="62"/>
      <c r="JK105" s="62"/>
      <c r="JL105" s="62"/>
      <c r="JM105" s="62"/>
      <c r="JN105" s="62"/>
      <c r="JO105" s="62"/>
      <c r="JP105" s="62"/>
      <c r="JQ105" s="62"/>
      <c r="JR105" s="62"/>
      <c r="JS105" s="62"/>
      <c r="JT105" s="62"/>
      <c r="JU105" s="62"/>
      <c r="JV105" s="62"/>
      <c r="JW105" s="62"/>
      <c r="JX105" s="62"/>
      <c r="JY105" s="62"/>
      <c r="JZ105" s="62"/>
      <c r="KA105" s="62"/>
      <c r="KB105" s="62"/>
      <c r="KC105" s="62"/>
      <c r="KD105" s="62"/>
      <c r="KE105" s="62"/>
      <c r="KF105" s="62"/>
      <c r="KG105" s="62"/>
      <c r="KH105" s="62"/>
      <c r="KI105" s="62"/>
      <c r="KJ105" s="62"/>
      <c r="KK105" s="62"/>
      <c r="KL105" s="62"/>
      <c r="KM105" s="62"/>
    </row>
    <row r="106" spans="1:299" s="13" customFormat="1" x14ac:dyDescent="0.25">
      <c r="A106" s="62"/>
      <c r="C106" s="62"/>
      <c r="D106" s="62"/>
      <c r="E106" s="62"/>
      <c r="F106" s="62"/>
      <c r="H106" s="14"/>
      <c r="I106" s="14"/>
      <c r="J106" s="63"/>
      <c r="K106" s="14"/>
      <c r="L106" s="123"/>
      <c r="M106" s="123"/>
      <c r="N106" s="124"/>
      <c r="O106" s="124"/>
      <c r="Q106" s="51"/>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c r="GN106" s="62"/>
      <c r="GO106" s="62"/>
      <c r="GP106" s="62"/>
      <c r="GQ106" s="62"/>
      <c r="GR106" s="62"/>
      <c r="GS106" s="62"/>
      <c r="GT106" s="62"/>
      <c r="GU106" s="62"/>
      <c r="GV106" s="62"/>
      <c r="GW106" s="62"/>
      <c r="GX106" s="62"/>
      <c r="GY106" s="62"/>
      <c r="GZ106" s="62"/>
      <c r="HA106" s="62"/>
      <c r="HB106" s="62"/>
      <c r="HC106" s="62"/>
      <c r="HD106" s="62"/>
      <c r="HE106" s="62"/>
      <c r="HF106" s="62"/>
      <c r="HG106" s="62"/>
      <c r="HH106" s="62"/>
      <c r="HI106" s="62"/>
      <c r="HJ106" s="62"/>
      <c r="HK106" s="62"/>
      <c r="HL106" s="62"/>
      <c r="HM106" s="62"/>
      <c r="HN106" s="62"/>
      <c r="HO106" s="62"/>
      <c r="HP106" s="62"/>
      <c r="HQ106" s="62"/>
      <c r="HR106" s="62"/>
      <c r="HS106" s="62"/>
      <c r="HT106" s="62"/>
      <c r="HU106" s="62"/>
      <c r="HV106" s="62"/>
      <c r="HW106" s="62"/>
      <c r="HX106" s="62"/>
      <c r="HY106" s="62"/>
      <c r="HZ106" s="62"/>
      <c r="IA106" s="62"/>
      <c r="IB106" s="62"/>
      <c r="IC106" s="62"/>
      <c r="ID106" s="62"/>
      <c r="IE106" s="62"/>
      <c r="IF106" s="62"/>
      <c r="IG106" s="62"/>
      <c r="IH106" s="62"/>
      <c r="II106" s="62"/>
      <c r="IJ106" s="62"/>
      <c r="IK106" s="62"/>
      <c r="IL106" s="62"/>
      <c r="IM106" s="62"/>
      <c r="IN106" s="62"/>
      <c r="IO106" s="62"/>
      <c r="IP106" s="62"/>
      <c r="IQ106" s="62"/>
      <c r="IR106" s="62"/>
      <c r="IS106" s="62"/>
      <c r="IT106" s="62"/>
      <c r="IU106" s="62"/>
      <c r="IV106" s="62"/>
      <c r="IW106" s="62"/>
      <c r="IX106" s="62"/>
      <c r="IY106" s="62"/>
      <c r="IZ106" s="62"/>
      <c r="JA106" s="62"/>
      <c r="JB106" s="62"/>
      <c r="JC106" s="62"/>
      <c r="JD106" s="62"/>
      <c r="JE106" s="62"/>
      <c r="JF106" s="62"/>
      <c r="JG106" s="62"/>
      <c r="JH106" s="62"/>
      <c r="JI106" s="62"/>
      <c r="JJ106" s="62"/>
      <c r="JK106" s="62"/>
      <c r="JL106" s="62"/>
      <c r="JM106" s="62"/>
      <c r="JN106" s="62"/>
      <c r="JO106" s="62"/>
      <c r="JP106" s="62"/>
      <c r="JQ106" s="62"/>
      <c r="JR106" s="62"/>
      <c r="JS106" s="62"/>
      <c r="JT106" s="62"/>
      <c r="JU106" s="62"/>
      <c r="JV106" s="62"/>
      <c r="JW106" s="62"/>
      <c r="JX106" s="62"/>
      <c r="JY106" s="62"/>
      <c r="JZ106" s="62"/>
      <c r="KA106" s="62"/>
      <c r="KB106" s="62"/>
      <c r="KC106" s="62"/>
      <c r="KD106" s="62"/>
      <c r="KE106" s="62"/>
      <c r="KF106" s="62"/>
      <c r="KG106" s="62"/>
      <c r="KH106" s="62"/>
      <c r="KI106" s="62"/>
      <c r="KJ106" s="62"/>
      <c r="KK106" s="62"/>
      <c r="KL106" s="62"/>
      <c r="KM106" s="62"/>
    </row>
    <row r="107" spans="1:299" s="13" customFormat="1" x14ac:dyDescent="0.25">
      <c r="A107" s="62"/>
      <c r="C107" s="62"/>
      <c r="D107" s="62"/>
      <c r="E107" s="62"/>
      <c r="F107" s="62"/>
      <c r="H107" s="14"/>
      <c r="I107" s="14"/>
      <c r="J107" s="63"/>
      <c r="K107" s="14"/>
      <c r="L107" s="123"/>
      <c r="M107" s="123"/>
      <c r="N107" s="124"/>
      <c r="O107" s="124"/>
      <c r="Q107" s="51"/>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c r="GN107" s="62"/>
      <c r="GO107" s="62"/>
      <c r="GP107" s="62"/>
      <c r="GQ107" s="62"/>
      <c r="GR107" s="62"/>
      <c r="GS107" s="62"/>
      <c r="GT107" s="62"/>
      <c r="GU107" s="62"/>
      <c r="GV107" s="62"/>
      <c r="GW107" s="62"/>
      <c r="GX107" s="62"/>
      <c r="GY107" s="62"/>
      <c r="GZ107" s="62"/>
      <c r="HA107" s="62"/>
      <c r="HB107" s="62"/>
      <c r="HC107" s="62"/>
      <c r="HD107" s="62"/>
      <c r="HE107" s="62"/>
      <c r="HF107" s="62"/>
      <c r="HG107" s="62"/>
      <c r="HH107" s="62"/>
      <c r="HI107" s="62"/>
      <c r="HJ107" s="62"/>
      <c r="HK107" s="62"/>
      <c r="HL107" s="62"/>
      <c r="HM107" s="62"/>
      <c r="HN107" s="62"/>
      <c r="HO107" s="62"/>
      <c r="HP107" s="62"/>
      <c r="HQ107" s="62"/>
      <c r="HR107" s="62"/>
      <c r="HS107" s="62"/>
      <c r="HT107" s="62"/>
      <c r="HU107" s="62"/>
      <c r="HV107" s="62"/>
      <c r="HW107" s="62"/>
      <c r="HX107" s="62"/>
      <c r="HY107" s="62"/>
      <c r="HZ107" s="62"/>
      <c r="IA107" s="62"/>
      <c r="IB107" s="62"/>
      <c r="IC107" s="62"/>
      <c r="ID107" s="62"/>
      <c r="IE107" s="62"/>
      <c r="IF107" s="62"/>
      <c r="IG107" s="62"/>
      <c r="IH107" s="62"/>
      <c r="II107" s="62"/>
      <c r="IJ107" s="62"/>
      <c r="IK107" s="62"/>
      <c r="IL107" s="62"/>
      <c r="IM107" s="62"/>
      <c r="IN107" s="62"/>
      <c r="IO107" s="62"/>
      <c r="IP107" s="62"/>
      <c r="IQ107" s="62"/>
      <c r="IR107" s="62"/>
      <c r="IS107" s="62"/>
      <c r="IT107" s="62"/>
      <c r="IU107" s="62"/>
      <c r="IV107" s="62"/>
      <c r="IW107" s="62"/>
      <c r="IX107" s="62"/>
      <c r="IY107" s="62"/>
      <c r="IZ107" s="62"/>
      <c r="JA107" s="62"/>
      <c r="JB107" s="62"/>
      <c r="JC107" s="62"/>
      <c r="JD107" s="62"/>
      <c r="JE107" s="62"/>
      <c r="JF107" s="62"/>
      <c r="JG107" s="62"/>
      <c r="JH107" s="62"/>
      <c r="JI107" s="62"/>
      <c r="JJ107" s="62"/>
      <c r="JK107" s="62"/>
      <c r="JL107" s="62"/>
      <c r="JM107" s="62"/>
      <c r="JN107" s="62"/>
      <c r="JO107" s="62"/>
      <c r="JP107" s="62"/>
      <c r="JQ107" s="62"/>
      <c r="JR107" s="62"/>
      <c r="JS107" s="62"/>
      <c r="JT107" s="62"/>
      <c r="JU107" s="62"/>
      <c r="JV107" s="62"/>
      <c r="JW107" s="62"/>
      <c r="JX107" s="62"/>
      <c r="JY107" s="62"/>
      <c r="JZ107" s="62"/>
      <c r="KA107" s="62"/>
      <c r="KB107" s="62"/>
      <c r="KC107" s="62"/>
      <c r="KD107" s="62"/>
      <c r="KE107" s="62"/>
      <c r="KF107" s="62"/>
      <c r="KG107" s="62"/>
      <c r="KH107" s="62"/>
      <c r="KI107" s="62"/>
      <c r="KJ107" s="62"/>
      <c r="KK107" s="62"/>
      <c r="KL107" s="62"/>
      <c r="KM107" s="62"/>
    </row>
    <row r="108" spans="1:299" s="13" customFormat="1" x14ac:dyDescent="0.25">
      <c r="A108" s="62"/>
      <c r="C108" s="62"/>
      <c r="D108" s="62"/>
      <c r="E108" s="62"/>
      <c r="F108" s="62"/>
      <c r="H108" s="14"/>
      <c r="I108" s="14"/>
      <c r="J108" s="63"/>
      <c r="K108" s="14"/>
      <c r="L108" s="123"/>
      <c r="M108" s="123"/>
      <c r="N108" s="124"/>
      <c r="O108" s="124"/>
      <c r="Q108" s="51"/>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c r="GN108" s="62"/>
      <c r="GO108" s="62"/>
      <c r="GP108" s="62"/>
      <c r="GQ108" s="62"/>
      <c r="GR108" s="62"/>
      <c r="GS108" s="62"/>
      <c r="GT108" s="62"/>
      <c r="GU108" s="62"/>
      <c r="GV108" s="62"/>
      <c r="GW108" s="62"/>
      <c r="GX108" s="62"/>
      <c r="GY108" s="62"/>
      <c r="GZ108" s="62"/>
      <c r="HA108" s="62"/>
      <c r="HB108" s="62"/>
      <c r="HC108" s="62"/>
      <c r="HD108" s="62"/>
      <c r="HE108" s="62"/>
      <c r="HF108" s="62"/>
      <c r="HG108" s="62"/>
      <c r="HH108" s="62"/>
      <c r="HI108" s="62"/>
      <c r="HJ108" s="62"/>
      <c r="HK108" s="62"/>
      <c r="HL108" s="62"/>
      <c r="HM108" s="62"/>
      <c r="HN108" s="62"/>
      <c r="HO108" s="62"/>
      <c r="HP108" s="62"/>
      <c r="HQ108" s="62"/>
      <c r="HR108" s="62"/>
      <c r="HS108" s="62"/>
      <c r="HT108" s="62"/>
      <c r="HU108" s="62"/>
      <c r="HV108" s="62"/>
      <c r="HW108" s="62"/>
      <c r="HX108" s="62"/>
      <c r="HY108" s="62"/>
      <c r="HZ108" s="62"/>
      <c r="IA108" s="62"/>
      <c r="IB108" s="62"/>
      <c r="IC108" s="62"/>
      <c r="ID108" s="62"/>
      <c r="IE108" s="62"/>
      <c r="IF108" s="62"/>
      <c r="IG108" s="62"/>
      <c r="IH108" s="62"/>
      <c r="II108" s="62"/>
      <c r="IJ108" s="62"/>
      <c r="IK108" s="62"/>
      <c r="IL108" s="62"/>
      <c r="IM108" s="62"/>
      <c r="IN108" s="62"/>
      <c r="IO108" s="62"/>
      <c r="IP108" s="62"/>
      <c r="IQ108" s="62"/>
      <c r="IR108" s="62"/>
      <c r="IS108" s="62"/>
      <c r="IT108" s="62"/>
      <c r="IU108" s="62"/>
      <c r="IV108" s="62"/>
      <c r="IW108" s="62"/>
      <c r="IX108" s="62"/>
      <c r="IY108" s="62"/>
      <c r="IZ108" s="62"/>
      <c r="JA108" s="62"/>
      <c r="JB108" s="62"/>
      <c r="JC108" s="62"/>
      <c r="JD108" s="62"/>
      <c r="JE108" s="62"/>
      <c r="JF108" s="62"/>
      <c r="JG108" s="62"/>
      <c r="JH108" s="62"/>
      <c r="JI108" s="62"/>
      <c r="JJ108" s="62"/>
      <c r="JK108" s="62"/>
      <c r="JL108" s="62"/>
      <c r="JM108" s="62"/>
      <c r="JN108" s="62"/>
      <c r="JO108" s="62"/>
      <c r="JP108" s="62"/>
      <c r="JQ108" s="62"/>
      <c r="JR108" s="62"/>
      <c r="JS108" s="62"/>
      <c r="JT108" s="62"/>
      <c r="JU108" s="62"/>
      <c r="JV108" s="62"/>
      <c r="JW108" s="62"/>
      <c r="JX108" s="62"/>
      <c r="JY108" s="62"/>
      <c r="JZ108" s="62"/>
      <c r="KA108" s="62"/>
      <c r="KB108" s="62"/>
      <c r="KC108" s="62"/>
      <c r="KD108" s="62"/>
      <c r="KE108" s="62"/>
      <c r="KF108" s="62"/>
      <c r="KG108" s="62"/>
      <c r="KH108" s="62"/>
      <c r="KI108" s="62"/>
      <c r="KJ108" s="62"/>
      <c r="KK108" s="62"/>
      <c r="KL108" s="62"/>
      <c r="KM108" s="62"/>
    </row>
    <row r="109" spans="1:299" s="13" customFormat="1" x14ac:dyDescent="0.25">
      <c r="A109" s="62"/>
      <c r="C109" s="62"/>
      <c r="D109" s="62"/>
      <c r="E109" s="62"/>
      <c r="F109" s="62"/>
      <c r="H109" s="14"/>
      <c r="I109" s="14"/>
      <c r="J109" s="63"/>
      <c r="K109" s="14"/>
      <c r="L109" s="123"/>
      <c r="M109" s="123"/>
      <c r="N109" s="124"/>
      <c r="O109" s="124"/>
      <c r="Q109" s="51"/>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c r="GN109" s="62"/>
      <c r="GO109" s="62"/>
      <c r="GP109" s="62"/>
      <c r="GQ109" s="62"/>
      <c r="GR109" s="62"/>
      <c r="GS109" s="62"/>
      <c r="GT109" s="62"/>
      <c r="GU109" s="62"/>
      <c r="GV109" s="62"/>
      <c r="GW109" s="62"/>
      <c r="GX109" s="62"/>
      <c r="GY109" s="62"/>
      <c r="GZ109" s="62"/>
      <c r="HA109" s="62"/>
      <c r="HB109" s="62"/>
      <c r="HC109" s="62"/>
      <c r="HD109" s="62"/>
      <c r="HE109" s="62"/>
      <c r="HF109" s="62"/>
      <c r="HG109" s="62"/>
      <c r="HH109" s="62"/>
      <c r="HI109" s="62"/>
      <c r="HJ109" s="62"/>
      <c r="HK109" s="62"/>
      <c r="HL109" s="62"/>
      <c r="HM109" s="62"/>
      <c r="HN109" s="62"/>
      <c r="HO109" s="62"/>
      <c r="HP109" s="62"/>
      <c r="HQ109" s="62"/>
      <c r="HR109" s="62"/>
      <c r="HS109" s="62"/>
      <c r="HT109" s="62"/>
      <c r="HU109" s="62"/>
      <c r="HV109" s="62"/>
      <c r="HW109" s="62"/>
      <c r="HX109" s="62"/>
      <c r="HY109" s="62"/>
      <c r="HZ109" s="62"/>
      <c r="IA109" s="62"/>
      <c r="IB109" s="62"/>
      <c r="IC109" s="62"/>
      <c r="ID109" s="62"/>
      <c r="IE109" s="62"/>
      <c r="IF109" s="62"/>
      <c r="IG109" s="62"/>
      <c r="IH109" s="62"/>
      <c r="II109" s="62"/>
      <c r="IJ109" s="62"/>
      <c r="IK109" s="62"/>
      <c r="IL109" s="62"/>
      <c r="IM109" s="62"/>
      <c r="IN109" s="62"/>
      <c r="IO109" s="62"/>
      <c r="IP109" s="62"/>
      <c r="IQ109" s="62"/>
      <c r="IR109" s="62"/>
      <c r="IS109" s="62"/>
      <c r="IT109" s="62"/>
      <c r="IU109" s="62"/>
      <c r="IV109" s="62"/>
      <c r="IW109" s="62"/>
      <c r="IX109" s="62"/>
      <c r="IY109" s="62"/>
      <c r="IZ109" s="62"/>
      <c r="JA109" s="62"/>
      <c r="JB109" s="62"/>
      <c r="JC109" s="62"/>
      <c r="JD109" s="62"/>
      <c r="JE109" s="62"/>
      <c r="JF109" s="62"/>
      <c r="JG109" s="62"/>
      <c r="JH109" s="62"/>
      <c r="JI109" s="62"/>
      <c r="JJ109" s="62"/>
      <c r="JK109" s="62"/>
      <c r="JL109" s="62"/>
      <c r="JM109" s="62"/>
      <c r="JN109" s="62"/>
      <c r="JO109" s="62"/>
      <c r="JP109" s="62"/>
      <c r="JQ109" s="62"/>
      <c r="JR109" s="62"/>
      <c r="JS109" s="62"/>
      <c r="JT109" s="62"/>
      <c r="JU109" s="62"/>
      <c r="JV109" s="62"/>
      <c r="JW109" s="62"/>
      <c r="JX109" s="62"/>
      <c r="JY109" s="62"/>
      <c r="JZ109" s="62"/>
      <c r="KA109" s="62"/>
      <c r="KB109" s="62"/>
      <c r="KC109" s="62"/>
      <c r="KD109" s="62"/>
      <c r="KE109" s="62"/>
      <c r="KF109" s="62"/>
      <c r="KG109" s="62"/>
      <c r="KH109" s="62"/>
      <c r="KI109" s="62"/>
      <c r="KJ109" s="62"/>
      <c r="KK109" s="62"/>
      <c r="KL109" s="62"/>
      <c r="KM109" s="62"/>
    </row>
    <row r="110" spans="1:299" s="13" customFormat="1" x14ac:dyDescent="0.25">
      <c r="A110" s="62"/>
      <c r="C110" s="62"/>
      <c r="D110" s="62"/>
      <c r="E110" s="62"/>
      <c r="F110" s="62"/>
      <c r="H110" s="14"/>
      <c r="I110" s="14"/>
      <c r="J110" s="63"/>
      <c r="K110" s="14"/>
      <c r="L110" s="123"/>
      <c r="M110" s="123"/>
      <c r="N110" s="124"/>
      <c r="O110" s="124"/>
      <c r="Q110" s="51"/>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c r="HI110" s="62"/>
      <c r="HJ110" s="62"/>
      <c r="HK110" s="62"/>
      <c r="HL110" s="62"/>
      <c r="HM110" s="62"/>
      <c r="HN110" s="62"/>
      <c r="HO110" s="62"/>
      <c r="HP110" s="62"/>
      <c r="HQ110" s="62"/>
      <c r="HR110" s="62"/>
      <c r="HS110" s="62"/>
      <c r="HT110" s="62"/>
      <c r="HU110" s="62"/>
      <c r="HV110" s="62"/>
      <c r="HW110" s="62"/>
      <c r="HX110" s="62"/>
      <c r="HY110" s="62"/>
      <c r="HZ110" s="62"/>
      <c r="IA110" s="62"/>
      <c r="IB110" s="62"/>
      <c r="IC110" s="62"/>
      <c r="ID110" s="62"/>
      <c r="IE110" s="62"/>
      <c r="IF110" s="62"/>
      <c r="IG110" s="62"/>
      <c r="IH110" s="62"/>
      <c r="II110" s="62"/>
      <c r="IJ110" s="62"/>
      <c r="IK110" s="62"/>
      <c r="IL110" s="62"/>
      <c r="IM110" s="62"/>
      <c r="IN110" s="62"/>
      <c r="IO110" s="62"/>
      <c r="IP110" s="62"/>
      <c r="IQ110" s="62"/>
      <c r="IR110" s="62"/>
      <c r="IS110" s="62"/>
      <c r="IT110" s="62"/>
      <c r="IU110" s="62"/>
      <c r="IV110" s="62"/>
      <c r="IW110" s="62"/>
      <c r="IX110" s="62"/>
      <c r="IY110" s="62"/>
      <c r="IZ110" s="62"/>
      <c r="JA110" s="62"/>
      <c r="JB110" s="62"/>
      <c r="JC110" s="62"/>
      <c r="JD110" s="62"/>
      <c r="JE110" s="62"/>
      <c r="JF110" s="62"/>
      <c r="JG110" s="62"/>
      <c r="JH110" s="62"/>
      <c r="JI110" s="62"/>
      <c r="JJ110" s="62"/>
      <c r="JK110" s="62"/>
      <c r="JL110" s="62"/>
      <c r="JM110" s="62"/>
      <c r="JN110" s="62"/>
      <c r="JO110" s="62"/>
      <c r="JP110" s="62"/>
      <c r="JQ110" s="62"/>
      <c r="JR110" s="62"/>
      <c r="JS110" s="62"/>
      <c r="JT110" s="62"/>
      <c r="JU110" s="62"/>
      <c r="JV110" s="62"/>
      <c r="JW110" s="62"/>
      <c r="JX110" s="62"/>
      <c r="JY110" s="62"/>
      <c r="JZ110" s="62"/>
      <c r="KA110" s="62"/>
      <c r="KB110" s="62"/>
      <c r="KC110" s="62"/>
      <c r="KD110" s="62"/>
      <c r="KE110" s="62"/>
      <c r="KF110" s="62"/>
      <c r="KG110" s="62"/>
      <c r="KH110" s="62"/>
      <c r="KI110" s="62"/>
      <c r="KJ110" s="62"/>
      <c r="KK110" s="62"/>
      <c r="KL110" s="62"/>
      <c r="KM110" s="62"/>
    </row>
    <row r="111" spans="1:299" s="13" customFormat="1" x14ac:dyDescent="0.25">
      <c r="A111" s="62"/>
      <c r="B111" s="13" t="s">
        <v>395</v>
      </c>
      <c r="C111" s="62" t="s">
        <v>394</v>
      </c>
      <c r="D111" s="62"/>
      <c r="E111" s="62"/>
      <c r="F111" s="62"/>
      <c r="H111" s="14"/>
      <c r="I111" s="14"/>
      <c r="J111" s="63"/>
      <c r="K111" s="14"/>
      <c r="L111" s="123"/>
      <c r="M111" s="123"/>
      <c r="N111" s="124"/>
      <c r="O111" s="124"/>
      <c r="Q111" s="51"/>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62"/>
      <c r="HN111" s="62"/>
      <c r="HO111" s="62"/>
      <c r="HP111" s="62"/>
      <c r="HQ111" s="62"/>
      <c r="HR111" s="62"/>
      <c r="HS111" s="62"/>
      <c r="HT111" s="62"/>
      <c r="HU111" s="62"/>
      <c r="HV111" s="62"/>
      <c r="HW111" s="62"/>
      <c r="HX111" s="62"/>
      <c r="HY111" s="62"/>
      <c r="HZ111" s="62"/>
      <c r="IA111" s="62"/>
      <c r="IB111" s="62"/>
      <c r="IC111" s="62"/>
      <c r="ID111" s="62"/>
      <c r="IE111" s="62"/>
      <c r="IF111" s="62"/>
      <c r="IG111" s="62"/>
      <c r="IH111" s="62"/>
      <c r="II111" s="62"/>
      <c r="IJ111" s="62"/>
      <c r="IK111" s="62"/>
      <c r="IL111" s="62"/>
      <c r="IM111" s="62"/>
      <c r="IN111" s="62"/>
      <c r="IO111" s="62"/>
      <c r="IP111" s="62"/>
      <c r="IQ111" s="62"/>
      <c r="IR111" s="62"/>
      <c r="IS111" s="62"/>
      <c r="IT111" s="62"/>
      <c r="IU111" s="62"/>
      <c r="IV111" s="62"/>
      <c r="IW111" s="62"/>
      <c r="IX111" s="62"/>
      <c r="IY111" s="62"/>
      <c r="IZ111" s="62"/>
      <c r="JA111" s="62"/>
      <c r="JB111" s="62"/>
      <c r="JC111" s="62"/>
      <c r="JD111" s="62"/>
      <c r="JE111" s="62"/>
      <c r="JF111" s="62"/>
      <c r="JG111" s="62"/>
      <c r="JH111" s="62"/>
      <c r="JI111" s="62"/>
      <c r="JJ111" s="62"/>
      <c r="JK111" s="62"/>
      <c r="JL111" s="62"/>
      <c r="JM111" s="62"/>
      <c r="JN111" s="62"/>
      <c r="JO111" s="62"/>
      <c r="JP111" s="62"/>
      <c r="JQ111" s="62"/>
      <c r="JR111" s="62"/>
      <c r="JS111" s="62"/>
      <c r="JT111" s="62"/>
      <c r="JU111" s="62"/>
      <c r="JV111" s="62"/>
      <c r="JW111" s="62"/>
      <c r="JX111" s="62"/>
      <c r="JY111" s="62"/>
      <c r="JZ111" s="62"/>
      <c r="KA111" s="62"/>
      <c r="KB111" s="62"/>
      <c r="KC111" s="62"/>
      <c r="KD111" s="62"/>
      <c r="KE111" s="62"/>
      <c r="KF111" s="62"/>
      <c r="KG111" s="62"/>
      <c r="KH111" s="62"/>
      <c r="KI111" s="62"/>
      <c r="KJ111" s="62"/>
      <c r="KK111" s="62"/>
      <c r="KL111" s="62"/>
      <c r="KM111" s="62"/>
    </row>
    <row r="112" spans="1:299" s="13" customFormat="1" x14ac:dyDescent="0.25">
      <c r="A112" s="62"/>
      <c r="B112" s="13" t="s">
        <v>428</v>
      </c>
      <c r="C112" s="62">
        <v>40</v>
      </c>
      <c r="D112" s="62"/>
      <c r="E112" s="62"/>
      <c r="F112" s="62"/>
      <c r="H112" s="14"/>
      <c r="I112" s="14"/>
      <c r="J112" s="63"/>
      <c r="K112" s="14"/>
      <c r="L112" s="123"/>
      <c r="M112" s="123"/>
      <c r="N112" s="124"/>
      <c r="O112" s="124"/>
      <c r="Q112" s="51"/>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2"/>
      <c r="HN112" s="62"/>
      <c r="HO112" s="62"/>
      <c r="HP112" s="62"/>
      <c r="HQ112" s="62"/>
      <c r="HR112" s="62"/>
      <c r="HS112" s="62"/>
      <c r="HT112" s="62"/>
      <c r="HU112" s="62"/>
      <c r="HV112" s="62"/>
      <c r="HW112" s="62"/>
      <c r="HX112" s="62"/>
      <c r="HY112" s="62"/>
      <c r="HZ112" s="62"/>
      <c r="IA112" s="62"/>
      <c r="IB112" s="62"/>
      <c r="IC112" s="62"/>
      <c r="ID112" s="62"/>
      <c r="IE112" s="62"/>
      <c r="IF112" s="62"/>
      <c r="IG112" s="62"/>
      <c r="IH112" s="62"/>
      <c r="II112" s="62"/>
      <c r="IJ112" s="62"/>
      <c r="IK112" s="62"/>
      <c r="IL112" s="62"/>
      <c r="IM112" s="62"/>
      <c r="IN112" s="62"/>
      <c r="IO112" s="62"/>
      <c r="IP112" s="62"/>
      <c r="IQ112" s="62"/>
      <c r="IR112" s="62"/>
      <c r="IS112" s="62"/>
      <c r="IT112" s="62"/>
      <c r="IU112" s="62"/>
      <c r="IV112" s="62"/>
      <c r="IW112" s="62"/>
      <c r="IX112" s="62"/>
      <c r="IY112" s="62"/>
      <c r="IZ112" s="62"/>
      <c r="JA112" s="62"/>
      <c r="JB112" s="62"/>
      <c r="JC112" s="62"/>
      <c r="JD112" s="62"/>
      <c r="JE112" s="62"/>
      <c r="JF112" s="62"/>
      <c r="JG112" s="62"/>
      <c r="JH112" s="62"/>
      <c r="JI112" s="62"/>
      <c r="JJ112" s="62"/>
      <c r="JK112" s="62"/>
      <c r="JL112" s="62"/>
      <c r="JM112" s="62"/>
      <c r="JN112" s="62"/>
      <c r="JO112" s="62"/>
      <c r="JP112" s="62"/>
      <c r="JQ112" s="62"/>
      <c r="JR112" s="62"/>
      <c r="JS112" s="62"/>
      <c r="JT112" s="62"/>
      <c r="JU112" s="62"/>
      <c r="JV112" s="62"/>
      <c r="JW112" s="62"/>
      <c r="JX112" s="62"/>
      <c r="JY112" s="62"/>
      <c r="JZ112" s="62"/>
      <c r="KA112" s="62"/>
      <c r="KB112" s="62"/>
      <c r="KC112" s="62"/>
      <c r="KD112" s="62"/>
      <c r="KE112" s="62"/>
      <c r="KF112" s="62"/>
      <c r="KG112" s="62"/>
      <c r="KH112" s="62"/>
      <c r="KI112" s="62"/>
      <c r="KJ112" s="62"/>
      <c r="KK112" s="62"/>
      <c r="KL112" s="62"/>
      <c r="KM112" s="62"/>
    </row>
    <row r="113" spans="1:299" s="13" customFormat="1" x14ac:dyDescent="0.25">
      <c r="A113" s="62"/>
      <c r="B113" s="62" t="s">
        <v>397</v>
      </c>
      <c r="C113" s="62">
        <v>40</v>
      </c>
      <c r="D113" s="62"/>
      <c r="E113" s="62"/>
      <c r="F113" s="62"/>
      <c r="H113" s="14"/>
      <c r="I113" s="14"/>
      <c r="J113" s="63"/>
      <c r="K113" s="14"/>
      <c r="L113" s="123"/>
      <c r="M113" s="123"/>
      <c r="N113" s="124"/>
      <c r="O113" s="124"/>
      <c r="Q113" s="51"/>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62"/>
      <c r="HN113" s="62"/>
      <c r="HO113" s="62"/>
      <c r="HP113" s="62"/>
      <c r="HQ113" s="62"/>
      <c r="HR113" s="62"/>
      <c r="HS113" s="62"/>
      <c r="HT113" s="62"/>
      <c r="HU113" s="62"/>
      <c r="HV113" s="62"/>
      <c r="HW113" s="62"/>
      <c r="HX113" s="62"/>
      <c r="HY113" s="62"/>
      <c r="HZ113" s="62"/>
      <c r="IA113" s="62"/>
      <c r="IB113" s="62"/>
      <c r="IC113" s="62"/>
      <c r="ID113" s="62"/>
      <c r="IE113" s="62"/>
      <c r="IF113" s="62"/>
      <c r="IG113" s="62"/>
      <c r="IH113" s="62"/>
      <c r="II113" s="62"/>
      <c r="IJ113" s="62"/>
      <c r="IK113" s="62"/>
      <c r="IL113" s="62"/>
      <c r="IM113" s="62"/>
      <c r="IN113" s="62"/>
      <c r="IO113" s="62"/>
      <c r="IP113" s="62"/>
      <c r="IQ113" s="62"/>
      <c r="IR113" s="62"/>
      <c r="IS113" s="62"/>
      <c r="IT113" s="62"/>
      <c r="IU113" s="62"/>
      <c r="IV113" s="62"/>
      <c r="IW113" s="62"/>
      <c r="IX113" s="62"/>
      <c r="IY113" s="62"/>
      <c r="IZ113" s="62"/>
      <c r="JA113" s="62"/>
      <c r="JB113" s="62"/>
      <c r="JC113" s="62"/>
      <c r="JD113" s="62"/>
      <c r="JE113" s="62"/>
      <c r="JF113" s="62"/>
      <c r="JG113" s="62"/>
      <c r="JH113" s="62"/>
      <c r="JI113" s="62"/>
      <c r="JJ113" s="62"/>
      <c r="JK113" s="62"/>
      <c r="JL113" s="62"/>
      <c r="JM113" s="62"/>
      <c r="JN113" s="62"/>
      <c r="JO113" s="62"/>
      <c r="JP113" s="62"/>
      <c r="JQ113" s="62"/>
      <c r="JR113" s="62"/>
      <c r="JS113" s="62"/>
      <c r="JT113" s="62"/>
      <c r="JU113" s="62"/>
      <c r="JV113" s="62"/>
      <c r="JW113" s="62"/>
      <c r="JX113" s="62"/>
      <c r="JY113" s="62"/>
      <c r="JZ113" s="62"/>
      <c r="KA113" s="62"/>
      <c r="KB113" s="62"/>
      <c r="KC113" s="62"/>
      <c r="KD113" s="62"/>
      <c r="KE113" s="62"/>
      <c r="KF113" s="62"/>
      <c r="KG113" s="62"/>
      <c r="KH113" s="62"/>
      <c r="KI113" s="62"/>
      <c r="KJ113" s="62"/>
      <c r="KK113" s="62"/>
      <c r="KL113" s="62"/>
      <c r="KM113" s="62"/>
    </row>
    <row r="114" spans="1:299" s="13" customFormat="1" x14ac:dyDescent="0.25">
      <c r="A114" s="62"/>
      <c r="B114" s="13" t="s">
        <v>382</v>
      </c>
      <c r="C114" s="62">
        <v>40</v>
      </c>
      <c r="D114" s="62"/>
      <c r="E114" s="62"/>
      <c r="F114" s="62"/>
      <c r="H114" s="14"/>
      <c r="I114" s="14"/>
      <c r="J114" s="63"/>
      <c r="K114" s="14"/>
      <c r="L114" s="123"/>
      <c r="M114" s="123"/>
      <c r="N114" s="124"/>
      <c r="O114" s="124"/>
      <c r="Q114" s="51"/>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62"/>
      <c r="HN114" s="62"/>
      <c r="HO114" s="62"/>
      <c r="HP114" s="62"/>
      <c r="HQ114" s="62"/>
      <c r="HR114" s="62"/>
      <c r="HS114" s="62"/>
      <c r="HT114" s="62"/>
      <c r="HU114" s="62"/>
      <c r="HV114" s="62"/>
      <c r="HW114" s="62"/>
      <c r="HX114" s="62"/>
      <c r="HY114" s="62"/>
      <c r="HZ114" s="62"/>
      <c r="IA114" s="62"/>
      <c r="IB114" s="62"/>
      <c r="IC114" s="62"/>
      <c r="ID114" s="62"/>
      <c r="IE114" s="62"/>
      <c r="IF114" s="62"/>
      <c r="IG114" s="62"/>
      <c r="IH114" s="62"/>
      <c r="II114" s="62"/>
      <c r="IJ114" s="62"/>
      <c r="IK114" s="62"/>
      <c r="IL114" s="62"/>
      <c r="IM114" s="62"/>
      <c r="IN114" s="62"/>
      <c r="IO114" s="62"/>
      <c r="IP114" s="62"/>
      <c r="IQ114" s="62"/>
      <c r="IR114" s="62"/>
      <c r="IS114" s="62"/>
      <c r="IT114" s="62"/>
      <c r="IU114" s="62"/>
      <c r="IV114" s="62"/>
      <c r="IW114" s="62"/>
      <c r="IX114" s="62"/>
      <c r="IY114" s="62"/>
      <c r="IZ114" s="62"/>
      <c r="JA114" s="62"/>
      <c r="JB114" s="62"/>
      <c r="JC114" s="62"/>
      <c r="JD114" s="62"/>
      <c r="JE114" s="62"/>
      <c r="JF114" s="62"/>
      <c r="JG114" s="62"/>
      <c r="JH114" s="62"/>
      <c r="JI114" s="62"/>
      <c r="JJ114" s="62"/>
      <c r="JK114" s="62"/>
      <c r="JL114" s="62"/>
      <c r="JM114" s="62"/>
      <c r="JN114" s="62"/>
      <c r="JO114" s="62"/>
      <c r="JP114" s="62"/>
      <c r="JQ114" s="62"/>
      <c r="JR114" s="62"/>
      <c r="JS114" s="62"/>
      <c r="JT114" s="62"/>
      <c r="JU114" s="62"/>
      <c r="JV114" s="62"/>
      <c r="JW114" s="62"/>
      <c r="JX114" s="62"/>
      <c r="JY114" s="62"/>
      <c r="JZ114" s="62"/>
      <c r="KA114" s="62"/>
      <c r="KB114" s="62"/>
      <c r="KC114" s="62"/>
      <c r="KD114" s="62"/>
      <c r="KE114" s="62"/>
      <c r="KF114" s="62"/>
      <c r="KG114" s="62"/>
      <c r="KH114" s="62"/>
      <c r="KI114" s="62"/>
      <c r="KJ114" s="62"/>
      <c r="KK114" s="62"/>
      <c r="KL114" s="62"/>
      <c r="KM114" s="62"/>
    </row>
    <row r="115" spans="1:299" s="13" customFormat="1" x14ac:dyDescent="0.25">
      <c r="A115" s="62"/>
      <c r="B115" s="13" t="s">
        <v>383</v>
      </c>
      <c r="C115" s="62">
        <v>50</v>
      </c>
      <c r="D115" s="62"/>
      <c r="E115" s="62"/>
      <c r="F115" s="62"/>
      <c r="H115" s="14"/>
      <c r="I115" s="14"/>
      <c r="J115" s="63"/>
      <c r="K115" s="14"/>
      <c r="L115" s="123"/>
      <c r="M115" s="123"/>
      <c r="N115" s="124"/>
      <c r="O115" s="124"/>
      <c r="Q115" s="51"/>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62"/>
      <c r="HN115" s="62"/>
      <c r="HO115" s="62"/>
      <c r="HP115" s="62"/>
      <c r="HQ115" s="62"/>
      <c r="HR115" s="62"/>
      <c r="HS115" s="62"/>
      <c r="HT115" s="62"/>
      <c r="HU115" s="62"/>
      <c r="HV115" s="62"/>
      <c r="HW115" s="62"/>
      <c r="HX115" s="62"/>
      <c r="HY115" s="62"/>
      <c r="HZ115" s="62"/>
      <c r="IA115" s="62"/>
      <c r="IB115" s="62"/>
      <c r="IC115" s="62"/>
      <c r="ID115" s="62"/>
      <c r="IE115" s="62"/>
      <c r="IF115" s="62"/>
      <c r="IG115" s="62"/>
      <c r="IH115" s="62"/>
      <c r="II115" s="62"/>
      <c r="IJ115" s="62"/>
      <c r="IK115" s="62"/>
      <c r="IL115" s="62"/>
      <c r="IM115" s="62"/>
      <c r="IN115" s="62"/>
      <c r="IO115" s="62"/>
      <c r="IP115" s="62"/>
      <c r="IQ115" s="62"/>
      <c r="IR115" s="62"/>
      <c r="IS115" s="62"/>
      <c r="IT115" s="62"/>
      <c r="IU115" s="62"/>
      <c r="IV115" s="62"/>
      <c r="IW115" s="62"/>
      <c r="IX115" s="62"/>
      <c r="IY115" s="62"/>
      <c r="IZ115" s="62"/>
      <c r="JA115" s="62"/>
      <c r="JB115" s="62"/>
      <c r="JC115" s="62"/>
      <c r="JD115" s="62"/>
      <c r="JE115" s="62"/>
      <c r="JF115" s="62"/>
      <c r="JG115" s="62"/>
      <c r="JH115" s="62"/>
      <c r="JI115" s="62"/>
      <c r="JJ115" s="62"/>
      <c r="JK115" s="62"/>
      <c r="JL115" s="62"/>
      <c r="JM115" s="62"/>
      <c r="JN115" s="62"/>
      <c r="JO115" s="62"/>
      <c r="JP115" s="62"/>
      <c r="JQ115" s="62"/>
      <c r="JR115" s="62"/>
      <c r="JS115" s="62"/>
      <c r="JT115" s="62"/>
      <c r="JU115" s="62"/>
      <c r="JV115" s="62"/>
      <c r="JW115" s="62"/>
      <c r="JX115" s="62"/>
      <c r="JY115" s="62"/>
      <c r="JZ115" s="62"/>
      <c r="KA115" s="62"/>
      <c r="KB115" s="62"/>
      <c r="KC115" s="62"/>
      <c r="KD115" s="62"/>
      <c r="KE115" s="62"/>
      <c r="KF115" s="62"/>
      <c r="KG115" s="62"/>
      <c r="KH115" s="62"/>
      <c r="KI115" s="62"/>
      <c r="KJ115" s="62"/>
      <c r="KK115" s="62"/>
      <c r="KL115" s="62"/>
      <c r="KM115" s="62"/>
    </row>
    <row r="116" spans="1:299" s="13" customFormat="1" x14ac:dyDescent="0.25">
      <c r="A116" s="62"/>
      <c r="B116" s="13" t="s">
        <v>393</v>
      </c>
      <c r="C116" s="62">
        <v>50</v>
      </c>
      <c r="D116" s="62"/>
      <c r="E116" s="62"/>
      <c r="F116" s="62"/>
      <c r="H116" s="14"/>
      <c r="I116" s="14"/>
      <c r="J116" s="63"/>
      <c r="K116" s="14"/>
      <c r="L116" s="123"/>
      <c r="M116" s="123"/>
      <c r="N116" s="124"/>
      <c r="O116" s="124"/>
      <c r="Q116" s="51"/>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62"/>
      <c r="HN116" s="62"/>
      <c r="HO116" s="62"/>
      <c r="HP116" s="62"/>
      <c r="HQ116" s="62"/>
      <c r="HR116" s="62"/>
      <c r="HS116" s="62"/>
      <c r="HT116" s="62"/>
      <c r="HU116" s="62"/>
      <c r="HV116" s="62"/>
      <c r="HW116" s="62"/>
      <c r="HX116" s="62"/>
      <c r="HY116" s="62"/>
      <c r="HZ116" s="62"/>
      <c r="IA116" s="62"/>
      <c r="IB116" s="62"/>
      <c r="IC116" s="62"/>
      <c r="ID116" s="62"/>
      <c r="IE116" s="62"/>
      <c r="IF116" s="62"/>
      <c r="IG116" s="62"/>
      <c r="IH116" s="62"/>
      <c r="II116" s="62"/>
      <c r="IJ116" s="62"/>
      <c r="IK116" s="62"/>
      <c r="IL116" s="62"/>
      <c r="IM116" s="62"/>
      <c r="IN116" s="62"/>
      <c r="IO116" s="62"/>
      <c r="IP116" s="62"/>
      <c r="IQ116" s="62"/>
      <c r="IR116" s="62"/>
      <c r="IS116" s="62"/>
      <c r="IT116" s="62"/>
      <c r="IU116" s="62"/>
      <c r="IV116" s="62"/>
      <c r="IW116" s="62"/>
      <c r="IX116" s="62"/>
      <c r="IY116" s="62"/>
      <c r="IZ116" s="62"/>
      <c r="JA116" s="62"/>
      <c r="JB116" s="62"/>
      <c r="JC116" s="62"/>
      <c r="JD116" s="62"/>
      <c r="JE116" s="62"/>
      <c r="JF116" s="62"/>
      <c r="JG116" s="62"/>
      <c r="JH116" s="62"/>
      <c r="JI116" s="62"/>
      <c r="JJ116" s="62"/>
      <c r="JK116" s="62"/>
      <c r="JL116" s="62"/>
      <c r="JM116" s="62"/>
      <c r="JN116" s="62"/>
      <c r="JO116" s="62"/>
      <c r="JP116" s="62"/>
      <c r="JQ116" s="62"/>
      <c r="JR116" s="62"/>
      <c r="JS116" s="62"/>
      <c r="JT116" s="62"/>
      <c r="JU116" s="62"/>
      <c r="JV116" s="62"/>
      <c r="JW116" s="62"/>
      <c r="JX116" s="62"/>
      <c r="JY116" s="62"/>
      <c r="JZ116" s="62"/>
      <c r="KA116" s="62"/>
      <c r="KB116" s="62"/>
      <c r="KC116" s="62"/>
      <c r="KD116" s="62"/>
      <c r="KE116" s="62"/>
      <c r="KF116" s="62"/>
      <c r="KG116" s="62"/>
      <c r="KH116" s="62"/>
      <c r="KI116" s="62"/>
      <c r="KJ116" s="62"/>
      <c r="KK116" s="62"/>
      <c r="KL116" s="62"/>
      <c r="KM116" s="62"/>
    </row>
    <row r="117" spans="1:299" s="13" customFormat="1" x14ac:dyDescent="0.25">
      <c r="A117" s="62"/>
      <c r="B117" s="13" t="s">
        <v>384</v>
      </c>
      <c r="C117" s="201" t="s">
        <v>385</v>
      </c>
      <c r="D117" s="62"/>
      <c r="E117" s="62"/>
      <c r="F117" s="62"/>
      <c r="H117" s="14"/>
      <c r="I117" s="14"/>
      <c r="J117" s="63"/>
      <c r="K117" s="14"/>
      <c r="L117" s="123"/>
      <c r="M117" s="123"/>
      <c r="N117" s="124"/>
      <c r="O117" s="124"/>
      <c r="Q117" s="51"/>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c r="GN117" s="62"/>
      <c r="GO117" s="62"/>
      <c r="GP117" s="62"/>
      <c r="GQ117" s="62"/>
      <c r="GR117" s="62"/>
      <c r="GS117" s="62"/>
      <c r="GT117" s="62"/>
      <c r="GU117" s="62"/>
      <c r="GV117" s="62"/>
      <c r="GW117" s="62"/>
      <c r="GX117" s="62"/>
      <c r="GY117" s="62"/>
      <c r="GZ117" s="62"/>
      <c r="HA117" s="62"/>
      <c r="HB117" s="62"/>
      <c r="HC117" s="62"/>
      <c r="HD117" s="62"/>
      <c r="HE117" s="62"/>
      <c r="HF117" s="62"/>
      <c r="HG117" s="62"/>
      <c r="HH117" s="62"/>
      <c r="HI117" s="62"/>
      <c r="HJ117" s="62"/>
      <c r="HK117" s="62"/>
      <c r="HL117" s="62"/>
      <c r="HM117" s="62"/>
      <c r="HN117" s="62"/>
      <c r="HO117" s="62"/>
      <c r="HP117" s="62"/>
      <c r="HQ117" s="62"/>
      <c r="HR117" s="62"/>
      <c r="HS117" s="62"/>
      <c r="HT117" s="62"/>
      <c r="HU117" s="62"/>
      <c r="HV117" s="62"/>
      <c r="HW117" s="62"/>
      <c r="HX117" s="62"/>
      <c r="HY117" s="62"/>
      <c r="HZ117" s="62"/>
      <c r="IA117" s="62"/>
      <c r="IB117" s="62"/>
      <c r="IC117" s="62"/>
      <c r="ID117" s="62"/>
      <c r="IE117" s="62"/>
      <c r="IF117" s="62"/>
      <c r="IG117" s="62"/>
      <c r="IH117" s="62"/>
      <c r="II117" s="62"/>
      <c r="IJ117" s="62"/>
      <c r="IK117" s="62"/>
      <c r="IL117" s="62"/>
      <c r="IM117" s="62"/>
      <c r="IN117" s="62"/>
      <c r="IO117" s="62"/>
      <c r="IP117" s="62"/>
      <c r="IQ117" s="62"/>
      <c r="IR117" s="62"/>
      <c r="IS117" s="62"/>
      <c r="IT117" s="62"/>
      <c r="IU117" s="62"/>
      <c r="IV117" s="62"/>
      <c r="IW117" s="62"/>
      <c r="IX117" s="62"/>
      <c r="IY117" s="62"/>
      <c r="IZ117" s="62"/>
      <c r="JA117" s="62"/>
      <c r="JB117" s="62"/>
      <c r="JC117" s="62"/>
      <c r="JD117" s="62"/>
      <c r="JE117" s="62"/>
      <c r="JF117" s="62"/>
      <c r="JG117" s="62"/>
      <c r="JH117" s="62"/>
      <c r="JI117" s="62"/>
      <c r="JJ117" s="62"/>
      <c r="JK117" s="62"/>
      <c r="JL117" s="62"/>
      <c r="JM117" s="62"/>
      <c r="JN117" s="62"/>
      <c r="JO117" s="62"/>
      <c r="JP117" s="62"/>
      <c r="JQ117" s="62"/>
      <c r="JR117" s="62"/>
      <c r="JS117" s="62"/>
      <c r="JT117" s="62"/>
      <c r="JU117" s="62"/>
      <c r="JV117" s="62"/>
      <c r="JW117" s="62"/>
      <c r="JX117" s="62"/>
      <c r="JY117" s="62"/>
      <c r="JZ117" s="62"/>
      <c r="KA117" s="62"/>
      <c r="KB117" s="62"/>
      <c r="KC117" s="62"/>
      <c r="KD117" s="62"/>
      <c r="KE117" s="62"/>
      <c r="KF117" s="62"/>
      <c r="KG117" s="62"/>
      <c r="KH117" s="62"/>
      <c r="KI117" s="62"/>
      <c r="KJ117" s="62"/>
      <c r="KK117" s="62"/>
      <c r="KL117" s="62"/>
      <c r="KM117" s="62"/>
    </row>
    <row r="118" spans="1:299" s="13" customFormat="1" x14ac:dyDescent="0.25">
      <c r="A118" s="62"/>
      <c r="B118" s="201" t="s">
        <v>385</v>
      </c>
      <c r="C118" s="201" t="s">
        <v>385</v>
      </c>
      <c r="D118" s="62"/>
      <c r="E118" s="62"/>
      <c r="F118" s="62"/>
      <c r="H118" s="14"/>
      <c r="I118" s="14"/>
      <c r="J118" s="63"/>
      <c r="K118" s="14"/>
      <c r="L118" s="123"/>
      <c r="M118" s="123"/>
      <c r="N118" s="124"/>
      <c r="O118" s="124"/>
      <c r="Q118" s="51"/>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c r="GE118" s="62"/>
      <c r="GF118" s="62"/>
      <c r="GG118" s="62"/>
      <c r="GH118" s="62"/>
      <c r="GI118" s="62"/>
      <c r="GJ118" s="62"/>
      <c r="GK118" s="62"/>
      <c r="GL118" s="62"/>
      <c r="GM118" s="62"/>
      <c r="GN118" s="62"/>
      <c r="GO118" s="62"/>
      <c r="GP118" s="62"/>
      <c r="GQ118" s="62"/>
      <c r="GR118" s="62"/>
      <c r="GS118" s="62"/>
      <c r="GT118" s="62"/>
      <c r="GU118" s="62"/>
      <c r="GV118" s="62"/>
      <c r="GW118" s="62"/>
      <c r="GX118" s="62"/>
      <c r="GY118" s="62"/>
      <c r="GZ118" s="62"/>
      <c r="HA118" s="62"/>
      <c r="HB118" s="62"/>
      <c r="HC118" s="62"/>
      <c r="HD118" s="62"/>
      <c r="HE118" s="62"/>
      <c r="HF118" s="62"/>
      <c r="HG118" s="62"/>
      <c r="HH118" s="62"/>
      <c r="HI118" s="62"/>
      <c r="HJ118" s="62"/>
      <c r="HK118" s="62"/>
      <c r="HL118" s="62"/>
      <c r="HM118" s="62"/>
      <c r="HN118" s="62"/>
      <c r="HO118" s="62"/>
      <c r="HP118" s="62"/>
      <c r="HQ118" s="62"/>
      <c r="HR118" s="62"/>
      <c r="HS118" s="62"/>
      <c r="HT118" s="62"/>
      <c r="HU118" s="62"/>
      <c r="HV118" s="62"/>
      <c r="HW118" s="62"/>
      <c r="HX118" s="62"/>
      <c r="HY118" s="62"/>
      <c r="HZ118" s="62"/>
      <c r="IA118" s="62"/>
      <c r="IB118" s="62"/>
      <c r="IC118" s="62"/>
      <c r="ID118" s="62"/>
      <c r="IE118" s="62"/>
      <c r="IF118" s="62"/>
      <c r="IG118" s="62"/>
      <c r="IH118" s="62"/>
      <c r="II118" s="62"/>
      <c r="IJ118" s="62"/>
      <c r="IK118" s="62"/>
      <c r="IL118" s="62"/>
      <c r="IM118" s="62"/>
      <c r="IN118" s="62"/>
      <c r="IO118" s="62"/>
      <c r="IP118" s="62"/>
      <c r="IQ118" s="62"/>
      <c r="IR118" s="62"/>
      <c r="IS118" s="62"/>
      <c r="IT118" s="62"/>
      <c r="IU118" s="62"/>
      <c r="IV118" s="62"/>
      <c r="IW118" s="62"/>
      <c r="IX118" s="62"/>
      <c r="IY118" s="62"/>
      <c r="IZ118" s="62"/>
      <c r="JA118" s="62"/>
      <c r="JB118" s="62"/>
      <c r="JC118" s="62"/>
      <c r="JD118" s="62"/>
      <c r="JE118" s="62"/>
      <c r="JF118" s="62"/>
      <c r="JG118" s="62"/>
      <c r="JH118" s="62"/>
      <c r="JI118" s="62"/>
      <c r="JJ118" s="62"/>
      <c r="JK118" s="62"/>
      <c r="JL118" s="62"/>
      <c r="JM118" s="62"/>
      <c r="JN118" s="62"/>
      <c r="JO118" s="62"/>
      <c r="JP118" s="62"/>
      <c r="JQ118" s="62"/>
      <c r="JR118" s="62"/>
      <c r="JS118" s="62"/>
      <c r="JT118" s="62"/>
      <c r="JU118" s="62"/>
      <c r="JV118" s="62"/>
      <c r="JW118" s="62"/>
      <c r="JX118" s="62"/>
      <c r="JY118" s="62"/>
      <c r="JZ118" s="62"/>
      <c r="KA118" s="62"/>
      <c r="KB118" s="62"/>
      <c r="KC118" s="62"/>
      <c r="KD118" s="62"/>
      <c r="KE118" s="62"/>
      <c r="KF118" s="62"/>
      <c r="KG118" s="62"/>
      <c r="KH118" s="62"/>
      <c r="KI118" s="62"/>
      <c r="KJ118" s="62"/>
      <c r="KK118" s="62"/>
      <c r="KL118" s="62"/>
      <c r="KM118" s="62"/>
    </row>
    <row r="119" spans="1:299" s="13" customFormat="1" x14ac:dyDescent="0.25">
      <c r="A119" s="62"/>
      <c r="C119" s="201" t="s">
        <v>385</v>
      </c>
      <c r="D119" s="62"/>
      <c r="E119" s="62"/>
      <c r="F119" s="62"/>
      <c r="H119" s="14"/>
      <c r="I119" s="14"/>
      <c r="J119" s="63"/>
      <c r="K119" s="14"/>
      <c r="L119" s="63"/>
      <c r="M119" s="63"/>
      <c r="Q119" s="51"/>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c r="HI119" s="62"/>
      <c r="HJ119" s="62"/>
      <c r="HK119" s="62"/>
      <c r="HL119" s="62"/>
      <c r="HM119" s="62"/>
      <c r="HN119" s="62"/>
      <c r="HO119" s="62"/>
      <c r="HP119" s="62"/>
      <c r="HQ119" s="62"/>
      <c r="HR119" s="62"/>
      <c r="HS119" s="62"/>
      <c r="HT119" s="62"/>
      <c r="HU119" s="62"/>
      <c r="HV119" s="62"/>
      <c r="HW119" s="62"/>
      <c r="HX119" s="62"/>
      <c r="HY119" s="62"/>
      <c r="HZ119" s="62"/>
      <c r="IA119" s="62"/>
      <c r="IB119" s="62"/>
      <c r="IC119" s="62"/>
      <c r="ID119" s="62"/>
      <c r="IE119" s="62"/>
      <c r="IF119" s="62"/>
      <c r="IG119" s="62"/>
      <c r="IH119" s="62"/>
      <c r="II119" s="62"/>
      <c r="IJ119" s="62"/>
      <c r="IK119" s="62"/>
      <c r="IL119" s="62"/>
      <c r="IM119" s="62"/>
      <c r="IN119" s="62"/>
      <c r="IO119" s="62"/>
      <c r="IP119" s="62"/>
      <c r="IQ119" s="62"/>
      <c r="IR119" s="62"/>
      <c r="IS119" s="62"/>
      <c r="IT119" s="62"/>
      <c r="IU119" s="62"/>
      <c r="IV119" s="62"/>
      <c r="IW119" s="62"/>
      <c r="IX119" s="62"/>
      <c r="IY119" s="62"/>
      <c r="IZ119" s="62"/>
      <c r="JA119" s="62"/>
      <c r="JB119" s="62"/>
      <c r="JC119" s="62"/>
      <c r="JD119" s="62"/>
      <c r="JE119" s="62"/>
      <c r="JF119" s="62"/>
      <c r="JG119" s="62"/>
      <c r="JH119" s="62"/>
      <c r="JI119" s="62"/>
      <c r="JJ119" s="62"/>
      <c r="JK119" s="62"/>
      <c r="JL119" s="62"/>
      <c r="JM119" s="62"/>
      <c r="JN119" s="62"/>
      <c r="JO119" s="62"/>
      <c r="JP119" s="62"/>
      <c r="JQ119" s="62"/>
      <c r="JR119" s="62"/>
      <c r="JS119" s="62"/>
      <c r="JT119" s="62"/>
      <c r="JU119" s="62"/>
      <c r="JV119" s="62"/>
      <c r="JW119" s="62"/>
      <c r="JX119" s="62"/>
      <c r="JY119" s="62"/>
      <c r="JZ119" s="62"/>
      <c r="KA119" s="62"/>
      <c r="KB119" s="62"/>
      <c r="KC119" s="62"/>
      <c r="KD119" s="62"/>
      <c r="KE119" s="62"/>
      <c r="KF119" s="62"/>
      <c r="KG119" s="62"/>
      <c r="KH119" s="62"/>
      <c r="KI119" s="62"/>
      <c r="KJ119" s="62"/>
      <c r="KK119" s="62"/>
      <c r="KL119" s="62"/>
      <c r="KM119" s="62"/>
    </row>
    <row r="120" spans="1:299" s="13" customFormat="1" x14ac:dyDescent="0.25">
      <c r="A120" s="62"/>
      <c r="C120" s="62"/>
      <c r="D120" s="62"/>
      <c r="E120" s="62"/>
      <c r="F120" s="62"/>
      <c r="H120" s="14"/>
      <c r="I120" s="14"/>
      <c r="J120" s="63"/>
      <c r="K120" s="14"/>
      <c r="L120" s="63"/>
      <c r="M120" s="63"/>
      <c r="Q120" s="51"/>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c r="HI120" s="62"/>
      <c r="HJ120" s="62"/>
      <c r="HK120" s="62"/>
      <c r="HL120" s="62"/>
      <c r="HM120" s="62"/>
      <c r="HN120" s="62"/>
      <c r="HO120" s="62"/>
      <c r="HP120" s="62"/>
      <c r="HQ120" s="62"/>
      <c r="HR120" s="62"/>
      <c r="HS120" s="62"/>
      <c r="HT120" s="62"/>
      <c r="HU120" s="62"/>
      <c r="HV120" s="62"/>
      <c r="HW120" s="62"/>
      <c r="HX120" s="62"/>
      <c r="HY120" s="62"/>
      <c r="HZ120" s="62"/>
      <c r="IA120" s="62"/>
      <c r="IB120" s="62"/>
      <c r="IC120" s="62"/>
      <c r="ID120" s="62"/>
      <c r="IE120" s="62"/>
      <c r="IF120" s="62"/>
      <c r="IG120" s="62"/>
      <c r="IH120" s="62"/>
      <c r="II120" s="62"/>
      <c r="IJ120" s="62"/>
      <c r="IK120" s="62"/>
      <c r="IL120" s="62"/>
      <c r="IM120" s="62"/>
      <c r="IN120" s="62"/>
      <c r="IO120" s="62"/>
      <c r="IP120" s="62"/>
      <c r="IQ120" s="62"/>
      <c r="IR120" s="62"/>
      <c r="IS120" s="62"/>
      <c r="IT120" s="62"/>
      <c r="IU120" s="62"/>
      <c r="IV120" s="62"/>
      <c r="IW120" s="62"/>
      <c r="IX120" s="62"/>
      <c r="IY120" s="62"/>
      <c r="IZ120" s="62"/>
      <c r="JA120" s="62"/>
      <c r="JB120" s="62"/>
      <c r="JC120" s="62"/>
      <c r="JD120" s="62"/>
      <c r="JE120" s="62"/>
      <c r="JF120" s="62"/>
      <c r="JG120" s="62"/>
      <c r="JH120" s="62"/>
      <c r="JI120" s="62"/>
      <c r="JJ120" s="62"/>
      <c r="JK120" s="62"/>
      <c r="JL120" s="62"/>
      <c r="JM120" s="62"/>
      <c r="JN120" s="62"/>
      <c r="JO120" s="62"/>
      <c r="JP120" s="62"/>
      <c r="JQ120" s="62"/>
      <c r="JR120" s="62"/>
      <c r="JS120" s="62"/>
      <c r="JT120" s="62"/>
      <c r="JU120" s="62"/>
      <c r="JV120" s="62"/>
      <c r="JW120" s="62"/>
      <c r="JX120" s="62"/>
      <c r="JY120" s="62"/>
      <c r="JZ120" s="62"/>
      <c r="KA120" s="62"/>
      <c r="KB120" s="62"/>
      <c r="KC120" s="62"/>
      <c r="KD120" s="62"/>
      <c r="KE120" s="62"/>
      <c r="KF120" s="62"/>
      <c r="KG120" s="62"/>
      <c r="KH120" s="62"/>
      <c r="KI120" s="62"/>
      <c r="KJ120" s="62"/>
      <c r="KK120" s="62"/>
      <c r="KL120" s="62"/>
      <c r="KM120" s="62"/>
    </row>
    <row r="121" spans="1:299" s="13" customFormat="1" x14ac:dyDescent="0.25">
      <c r="C121" s="62"/>
      <c r="D121" s="62"/>
      <c r="E121" s="62"/>
      <c r="F121" s="62"/>
      <c r="H121" s="14"/>
      <c r="I121" s="14"/>
      <c r="J121" s="63"/>
      <c r="K121" s="14"/>
      <c r="L121" s="63"/>
      <c r="M121" s="63"/>
      <c r="Q121" s="51"/>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c r="GN121" s="62"/>
      <c r="GO121" s="62"/>
      <c r="GP121" s="62"/>
      <c r="GQ121" s="62"/>
      <c r="GR121" s="62"/>
      <c r="GS121" s="62"/>
      <c r="GT121" s="62"/>
      <c r="GU121" s="62"/>
      <c r="GV121" s="62"/>
      <c r="GW121" s="62"/>
      <c r="GX121" s="62"/>
      <c r="GY121" s="62"/>
      <c r="GZ121" s="62"/>
      <c r="HA121" s="62"/>
      <c r="HB121" s="62"/>
      <c r="HC121" s="62"/>
      <c r="HD121" s="62"/>
      <c r="HE121" s="62"/>
      <c r="HF121" s="62"/>
      <c r="HG121" s="62"/>
      <c r="HH121" s="62"/>
      <c r="HI121" s="62"/>
      <c r="HJ121" s="62"/>
      <c r="HK121" s="62"/>
      <c r="HL121" s="62"/>
      <c r="HM121" s="62"/>
      <c r="HN121" s="62"/>
      <c r="HO121" s="62"/>
      <c r="HP121" s="62"/>
      <c r="HQ121" s="62"/>
      <c r="HR121" s="62"/>
      <c r="HS121" s="62"/>
      <c r="HT121" s="62"/>
      <c r="HU121" s="62"/>
      <c r="HV121" s="62"/>
      <c r="HW121" s="62"/>
      <c r="HX121" s="62"/>
      <c r="HY121" s="62"/>
      <c r="HZ121" s="62"/>
      <c r="IA121" s="62"/>
      <c r="IB121" s="62"/>
      <c r="IC121" s="62"/>
      <c r="ID121" s="62"/>
      <c r="IE121" s="62"/>
      <c r="IF121" s="62"/>
      <c r="IG121" s="62"/>
      <c r="IH121" s="62"/>
      <c r="II121" s="62"/>
      <c r="IJ121" s="62"/>
      <c r="IK121" s="62"/>
      <c r="IL121" s="62"/>
      <c r="IM121" s="62"/>
      <c r="IN121" s="62"/>
      <c r="IO121" s="62"/>
      <c r="IP121" s="62"/>
      <c r="IQ121" s="62"/>
      <c r="IR121" s="62"/>
      <c r="IS121" s="62"/>
      <c r="IT121" s="62"/>
      <c r="IU121" s="62"/>
      <c r="IV121" s="62"/>
      <c r="IW121" s="62"/>
      <c r="IX121" s="62"/>
      <c r="IY121" s="62"/>
      <c r="IZ121" s="62"/>
      <c r="JA121" s="62"/>
      <c r="JB121" s="62"/>
      <c r="JC121" s="62"/>
      <c r="JD121" s="62"/>
      <c r="JE121" s="62"/>
      <c r="JF121" s="62"/>
      <c r="JG121" s="62"/>
      <c r="JH121" s="62"/>
      <c r="JI121" s="62"/>
      <c r="JJ121" s="62"/>
      <c r="JK121" s="62"/>
      <c r="JL121" s="62"/>
      <c r="JM121" s="62"/>
      <c r="JN121" s="62"/>
      <c r="JO121" s="62"/>
      <c r="JP121" s="62"/>
      <c r="JQ121" s="62"/>
      <c r="JR121" s="62"/>
      <c r="JS121" s="62"/>
      <c r="JT121" s="62"/>
      <c r="JU121" s="62"/>
      <c r="JV121" s="62"/>
      <c r="JW121" s="62"/>
      <c r="JX121" s="62"/>
      <c r="JY121" s="62"/>
      <c r="JZ121" s="62"/>
      <c r="KA121" s="62"/>
      <c r="KB121" s="62"/>
      <c r="KC121" s="62"/>
      <c r="KD121" s="62"/>
      <c r="KE121" s="62"/>
      <c r="KF121" s="62"/>
      <c r="KG121" s="62"/>
      <c r="KH121" s="62"/>
      <c r="KI121" s="62"/>
      <c r="KJ121" s="62"/>
      <c r="KK121" s="62"/>
      <c r="KL121" s="62"/>
      <c r="KM121" s="62"/>
    </row>
    <row r="122" spans="1:299" s="13" customFormat="1" x14ac:dyDescent="0.25">
      <c r="C122" s="62"/>
      <c r="D122" s="62"/>
      <c r="E122" s="62"/>
      <c r="F122" s="62"/>
      <c r="H122" s="14"/>
      <c r="I122" s="14"/>
      <c r="J122" s="63"/>
      <c r="K122" s="14"/>
      <c r="L122" s="63"/>
      <c r="M122" s="63"/>
      <c r="Q122" s="51"/>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2"/>
      <c r="HN122" s="62"/>
      <c r="HO122" s="62"/>
      <c r="HP122" s="62"/>
      <c r="HQ122" s="62"/>
      <c r="HR122" s="62"/>
      <c r="HS122" s="62"/>
      <c r="HT122" s="62"/>
      <c r="HU122" s="62"/>
      <c r="HV122" s="62"/>
      <c r="HW122" s="62"/>
      <c r="HX122" s="62"/>
      <c r="HY122" s="62"/>
      <c r="HZ122" s="62"/>
      <c r="IA122" s="62"/>
      <c r="IB122" s="62"/>
      <c r="IC122" s="62"/>
      <c r="ID122" s="62"/>
      <c r="IE122" s="62"/>
      <c r="IF122" s="62"/>
      <c r="IG122" s="62"/>
      <c r="IH122" s="62"/>
      <c r="II122" s="62"/>
      <c r="IJ122" s="62"/>
      <c r="IK122" s="62"/>
      <c r="IL122" s="62"/>
      <c r="IM122" s="62"/>
      <c r="IN122" s="62"/>
      <c r="IO122" s="62"/>
      <c r="IP122" s="62"/>
      <c r="IQ122" s="62"/>
      <c r="IR122" s="62"/>
      <c r="IS122" s="62"/>
      <c r="IT122" s="62"/>
      <c r="IU122" s="62"/>
      <c r="IV122" s="62"/>
      <c r="IW122" s="62"/>
      <c r="IX122" s="62"/>
      <c r="IY122" s="62"/>
      <c r="IZ122" s="62"/>
      <c r="JA122" s="62"/>
      <c r="JB122" s="62"/>
      <c r="JC122" s="62"/>
      <c r="JD122" s="62"/>
      <c r="JE122" s="62"/>
      <c r="JF122" s="62"/>
      <c r="JG122" s="62"/>
      <c r="JH122" s="62"/>
      <c r="JI122" s="62"/>
      <c r="JJ122" s="62"/>
      <c r="JK122" s="62"/>
      <c r="JL122" s="62"/>
      <c r="JM122" s="62"/>
      <c r="JN122" s="62"/>
      <c r="JO122" s="62"/>
      <c r="JP122" s="62"/>
      <c r="JQ122" s="62"/>
      <c r="JR122" s="62"/>
      <c r="JS122" s="62"/>
      <c r="JT122" s="62"/>
      <c r="JU122" s="62"/>
      <c r="JV122" s="62"/>
      <c r="JW122" s="62"/>
      <c r="JX122" s="62"/>
      <c r="JY122" s="62"/>
      <c r="JZ122" s="62"/>
      <c r="KA122" s="62"/>
      <c r="KB122" s="62"/>
      <c r="KC122" s="62"/>
      <c r="KD122" s="62"/>
      <c r="KE122" s="62"/>
      <c r="KF122" s="62"/>
      <c r="KG122" s="62"/>
      <c r="KH122" s="62"/>
      <c r="KI122" s="62"/>
      <c r="KJ122" s="62"/>
      <c r="KK122" s="62"/>
      <c r="KL122" s="62"/>
      <c r="KM122" s="62"/>
    </row>
    <row r="123" spans="1:299" s="13" customFormat="1" x14ac:dyDescent="0.25">
      <c r="B123" s="61" t="s">
        <v>412</v>
      </c>
      <c r="C123" s="62"/>
      <c r="D123" s="62"/>
      <c r="E123" s="62"/>
      <c r="F123" s="62"/>
      <c r="H123" s="14"/>
      <c r="I123" s="14"/>
      <c r="J123" s="63"/>
      <c r="K123" s="14"/>
      <c r="L123" s="63"/>
      <c r="M123" s="63"/>
      <c r="Q123" s="51"/>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W123" s="62"/>
      <c r="GX123" s="62"/>
      <c r="GY123" s="62"/>
      <c r="GZ123" s="62"/>
      <c r="HA123" s="62"/>
      <c r="HB123" s="62"/>
      <c r="HC123" s="62"/>
      <c r="HD123" s="62"/>
      <c r="HE123" s="62"/>
      <c r="HF123" s="62"/>
      <c r="HG123" s="62"/>
      <c r="HH123" s="62"/>
      <c r="HI123" s="62"/>
      <c r="HJ123" s="62"/>
      <c r="HK123" s="62"/>
      <c r="HL123" s="62"/>
      <c r="HM123" s="62"/>
      <c r="HN123" s="62"/>
      <c r="HO123" s="62"/>
      <c r="HP123" s="62"/>
      <c r="HQ123" s="62"/>
      <c r="HR123" s="62"/>
      <c r="HS123" s="62"/>
      <c r="HT123" s="62"/>
      <c r="HU123" s="62"/>
      <c r="HV123" s="62"/>
      <c r="HW123" s="62"/>
      <c r="HX123" s="62"/>
      <c r="HY123" s="62"/>
      <c r="HZ123" s="62"/>
      <c r="IA123" s="62"/>
      <c r="IB123" s="62"/>
      <c r="IC123" s="62"/>
      <c r="ID123" s="62"/>
      <c r="IE123" s="62"/>
      <c r="IF123" s="62"/>
      <c r="IG123" s="62"/>
      <c r="IH123" s="62"/>
      <c r="II123" s="62"/>
      <c r="IJ123" s="62"/>
      <c r="IK123" s="62"/>
      <c r="IL123" s="62"/>
      <c r="IM123" s="62"/>
      <c r="IN123" s="62"/>
      <c r="IO123" s="62"/>
      <c r="IP123" s="62"/>
      <c r="IQ123" s="62"/>
      <c r="IR123" s="62"/>
      <c r="IS123" s="62"/>
      <c r="IT123" s="62"/>
      <c r="IU123" s="62"/>
      <c r="IV123" s="62"/>
      <c r="IW123" s="62"/>
      <c r="IX123" s="62"/>
      <c r="IY123" s="62"/>
      <c r="IZ123" s="62"/>
      <c r="JA123" s="62"/>
      <c r="JB123" s="62"/>
      <c r="JC123" s="62"/>
      <c r="JD123" s="62"/>
      <c r="JE123" s="62"/>
      <c r="JF123" s="62"/>
      <c r="JG123" s="62"/>
      <c r="JH123" s="62"/>
      <c r="JI123" s="62"/>
      <c r="JJ123" s="62"/>
      <c r="JK123" s="62"/>
      <c r="JL123" s="62"/>
      <c r="JM123" s="62"/>
      <c r="JN123" s="62"/>
      <c r="JO123" s="62"/>
      <c r="JP123" s="62"/>
      <c r="JQ123" s="62"/>
      <c r="JR123" s="62"/>
      <c r="JS123" s="62"/>
      <c r="JT123" s="62"/>
      <c r="JU123" s="62"/>
      <c r="JV123" s="62"/>
      <c r="JW123" s="62"/>
      <c r="JX123" s="62"/>
      <c r="JY123" s="62"/>
      <c r="JZ123" s="62"/>
      <c r="KA123" s="62"/>
      <c r="KB123" s="62"/>
      <c r="KC123" s="62"/>
      <c r="KD123" s="62"/>
      <c r="KE123" s="62"/>
      <c r="KF123" s="62"/>
      <c r="KG123" s="62"/>
      <c r="KH123" s="62"/>
      <c r="KI123" s="62"/>
      <c r="KJ123" s="62"/>
      <c r="KK123" s="62"/>
      <c r="KL123" s="62"/>
      <c r="KM123" s="62"/>
    </row>
    <row r="124" spans="1:299" s="13" customFormat="1" x14ac:dyDescent="0.25">
      <c r="C124" s="62"/>
      <c r="D124" s="62"/>
      <c r="E124" s="62"/>
      <c r="F124" s="62"/>
      <c r="H124" s="14"/>
      <c r="I124" s="14"/>
      <c r="J124" s="63"/>
      <c r="K124" s="14"/>
      <c r="L124" s="63"/>
      <c r="M124" s="63"/>
      <c r="Q124" s="51"/>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c r="HI124" s="62"/>
      <c r="HJ124" s="62"/>
      <c r="HK124" s="62"/>
      <c r="HL124" s="62"/>
      <c r="HM124" s="62"/>
      <c r="HN124" s="62"/>
      <c r="HO124" s="62"/>
      <c r="HP124" s="62"/>
      <c r="HQ124" s="62"/>
      <c r="HR124" s="62"/>
      <c r="HS124" s="62"/>
      <c r="HT124" s="62"/>
      <c r="HU124" s="62"/>
      <c r="HV124" s="62"/>
      <c r="HW124" s="62"/>
      <c r="HX124" s="62"/>
      <c r="HY124" s="62"/>
      <c r="HZ124" s="62"/>
      <c r="IA124" s="62"/>
      <c r="IB124" s="62"/>
      <c r="IC124" s="62"/>
      <c r="ID124" s="62"/>
      <c r="IE124" s="62"/>
      <c r="IF124" s="62"/>
      <c r="IG124" s="62"/>
      <c r="IH124" s="62"/>
      <c r="II124" s="62"/>
      <c r="IJ124" s="62"/>
      <c r="IK124" s="62"/>
      <c r="IL124" s="62"/>
      <c r="IM124" s="62"/>
      <c r="IN124" s="62"/>
      <c r="IO124" s="62"/>
      <c r="IP124" s="62"/>
      <c r="IQ124" s="62"/>
      <c r="IR124" s="62"/>
      <c r="IS124" s="62"/>
      <c r="IT124" s="62"/>
      <c r="IU124" s="62"/>
      <c r="IV124" s="62"/>
      <c r="IW124" s="62"/>
      <c r="IX124" s="62"/>
      <c r="IY124" s="62"/>
      <c r="IZ124" s="62"/>
      <c r="JA124" s="62"/>
      <c r="JB124" s="62"/>
      <c r="JC124" s="62"/>
      <c r="JD124" s="62"/>
      <c r="JE124" s="62"/>
      <c r="JF124" s="62"/>
      <c r="JG124" s="62"/>
      <c r="JH124" s="62"/>
      <c r="JI124" s="62"/>
      <c r="JJ124" s="62"/>
      <c r="JK124" s="62"/>
      <c r="JL124" s="62"/>
      <c r="JM124" s="62"/>
      <c r="JN124" s="62"/>
      <c r="JO124" s="62"/>
      <c r="JP124" s="62"/>
      <c r="JQ124" s="62"/>
      <c r="JR124" s="62"/>
      <c r="JS124" s="62"/>
      <c r="JT124" s="62"/>
      <c r="JU124" s="62"/>
      <c r="JV124" s="62"/>
      <c r="JW124" s="62"/>
      <c r="JX124" s="62"/>
      <c r="JY124" s="62"/>
      <c r="JZ124" s="62"/>
      <c r="KA124" s="62"/>
      <c r="KB124" s="62"/>
      <c r="KC124" s="62"/>
      <c r="KD124" s="62"/>
      <c r="KE124" s="62"/>
      <c r="KF124" s="62"/>
      <c r="KG124" s="62"/>
      <c r="KH124" s="62"/>
      <c r="KI124" s="62"/>
      <c r="KJ124" s="62"/>
      <c r="KK124" s="62"/>
      <c r="KL124" s="62"/>
      <c r="KM124" s="62"/>
    </row>
    <row r="125" spans="1:299" s="13" customFormat="1" x14ac:dyDescent="0.25">
      <c r="B125" s="61" t="s">
        <v>413</v>
      </c>
      <c r="C125" s="62"/>
      <c r="D125" s="62"/>
      <c r="E125" s="62"/>
      <c r="F125" s="62"/>
      <c r="H125" s="14"/>
      <c r="I125" s="14"/>
      <c r="J125" s="63"/>
      <c r="K125" s="14"/>
      <c r="L125" s="63"/>
      <c r="M125" s="63"/>
      <c r="Q125" s="51"/>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2"/>
      <c r="HN125" s="62"/>
      <c r="HO125" s="62"/>
      <c r="HP125" s="62"/>
      <c r="HQ125" s="62"/>
      <c r="HR125" s="62"/>
      <c r="HS125" s="62"/>
      <c r="HT125" s="62"/>
      <c r="HU125" s="62"/>
      <c r="HV125" s="62"/>
      <c r="HW125" s="62"/>
      <c r="HX125" s="62"/>
      <c r="HY125" s="62"/>
      <c r="HZ125" s="62"/>
      <c r="IA125" s="62"/>
      <c r="IB125" s="62"/>
      <c r="IC125" s="62"/>
      <c r="ID125" s="62"/>
      <c r="IE125" s="62"/>
      <c r="IF125" s="62"/>
      <c r="IG125" s="62"/>
      <c r="IH125" s="62"/>
      <c r="II125" s="62"/>
      <c r="IJ125" s="62"/>
      <c r="IK125" s="62"/>
      <c r="IL125" s="62"/>
      <c r="IM125" s="62"/>
      <c r="IN125" s="62"/>
      <c r="IO125" s="62"/>
      <c r="IP125" s="62"/>
      <c r="IQ125" s="62"/>
      <c r="IR125" s="62"/>
      <c r="IS125" s="62"/>
      <c r="IT125" s="62"/>
      <c r="IU125" s="62"/>
      <c r="IV125" s="62"/>
      <c r="IW125" s="62"/>
      <c r="IX125" s="62"/>
      <c r="IY125" s="62"/>
      <c r="IZ125" s="62"/>
      <c r="JA125" s="62"/>
      <c r="JB125" s="62"/>
      <c r="JC125" s="62"/>
      <c r="JD125" s="62"/>
      <c r="JE125" s="62"/>
      <c r="JF125" s="62"/>
      <c r="JG125" s="62"/>
      <c r="JH125" s="62"/>
      <c r="JI125" s="62"/>
      <c r="JJ125" s="62"/>
      <c r="JK125" s="62"/>
      <c r="JL125" s="62"/>
      <c r="JM125" s="62"/>
      <c r="JN125" s="62"/>
      <c r="JO125" s="62"/>
      <c r="JP125" s="62"/>
      <c r="JQ125" s="62"/>
      <c r="JR125" s="62"/>
      <c r="JS125" s="62"/>
      <c r="JT125" s="62"/>
      <c r="JU125" s="62"/>
      <c r="JV125" s="62"/>
      <c r="JW125" s="62"/>
      <c r="JX125" s="62"/>
      <c r="JY125" s="62"/>
      <c r="JZ125" s="62"/>
      <c r="KA125" s="62"/>
      <c r="KB125" s="62"/>
      <c r="KC125" s="62"/>
      <c r="KD125" s="62"/>
      <c r="KE125" s="62"/>
      <c r="KF125" s="62"/>
      <c r="KG125" s="62"/>
      <c r="KH125" s="62"/>
      <c r="KI125" s="62"/>
      <c r="KJ125" s="62"/>
      <c r="KK125" s="62"/>
      <c r="KL125" s="62"/>
      <c r="KM125" s="62"/>
    </row>
    <row r="126" spans="1:299" s="13" customFormat="1" x14ac:dyDescent="0.25">
      <c r="B126" s="13" t="s">
        <v>420</v>
      </c>
      <c r="D126" s="13">
        <f>IF('1. Site Info &amp; BMP(s) Selected'!J82="Yes",1,0)</f>
        <v>0</v>
      </c>
      <c r="E126" s="13">
        <f>0.29*D126</f>
        <v>0</v>
      </c>
      <c r="H126" s="14"/>
      <c r="I126" s="14"/>
      <c r="J126" s="63"/>
      <c r="K126" s="14"/>
      <c r="L126" s="63"/>
      <c r="M126" s="63"/>
      <c r="Q126" s="51"/>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2"/>
      <c r="HN126" s="62"/>
      <c r="HO126" s="62"/>
      <c r="HP126" s="62"/>
      <c r="HQ126" s="62"/>
      <c r="HR126" s="62"/>
      <c r="HS126" s="62"/>
      <c r="HT126" s="62"/>
      <c r="HU126" s="62"/>
      <c r="HV126" s="62"/>
      <c r="HW126" s="62"/>
      <c r="HX126" s="62"/>
      <c r="HY126" s="62"/>
      <c r="HZ126" s="62"/>
      <c r="IA126" s="62"/>
      <c r="IB126" s="62"/>
      <c r="IC126" s="62"/>
      <c r="ID126" s="62"/>
      <c r="IE126" s="62"/>
      <c r="IF126" s="62"/>
      <c r="IG126" s="62"/>
      <c r="IH126" s="62"/>
      <c r="II126" s="62"/>
      <c r="IJ126" s="62"/>
      <c r="IK126" s="62"/>
      <c r="IL126" s="62"/>
      <c r="IM126" s="62"/>
      <c r="IN126" s="62"/>
      <c r="IO126" s="62"/>
      <c r="IP126" s="62"/>
      <c r="IQ126" s="62"/>
      <c r="IR126" s="62"/>
      <c r="IS126" s="62"/>
      <c r="IT126" s="62"/>
      <c r="IU126" s="62"/>
      <c r="IV126" s="62"/>
      <c r="IW126" s="62"/>
      <c r="IX126" s="62"/>
      <c r="IY126" s="62"/>
      <c r="IZ126" s="62"/>
      <c r="JA126" s="62"/>
      <c r="JB126" s="62"/>
      <c r="JC126" s="62"/>
      <c r="JD126" s="62"/>
      <c r="JE126" s="62"/>
      <c r="JF126" s="62"/>
      <c r="JG126" s="62"/>
      <c r="JH126" s="62"/>
      <c r="JI126" s="62"/>
      <c r="JJ126" s="62"/>
      <c r="JK126" s="62"/>
      <c r="JL126" s="62"/>
      <c r="JM126" s="62"/>
      <c r="JN126" s="62"/>
      <c r="JO126" s="62"/>
      <c r="JP126" s="62"/>
      <c r="JQ126" s="62"/>
      <c r="JR126" s="62"/>
      <c r="JS126" s="62"/>
      <c r="JT126" s="62"/>
      <c r="JU126" s="62"/>
      <c r="JV126" s="62"/>
      <c r="JW126" s="62"/>
      <c r="JX126" s="62"/>
      <c r="JY126" s="62"/>
      <c r="JZ126" s="62"/>
      <c r="KA126" s="62"/>
      <c r="KB126" s="62"/>
      <c r="KC126" s="62"/>
      <c r="KD126" s="62"/>
      <c r="KE126" s="62"/>
      <c r="KF126" s="62"/>
      <c r="KG126" s="62"/>
      <c r="KH126" s="62"/>
      <c r="KI126" s="62"/>
      <c r="KJ126" s="62"/>
      <c r="KK126" s="62"/>
      <c r="KL126" s="62"/>
      <c r="KM126" s="62"/>
    </row>
    <row r="127" spans="1:299" s="13" customFormat="1" x14ac:dyDescent="0.25">
      <c r="B127" s="13" t="s">
        <v>419</v>
      </c>
      <c r="D127" s="62">
        <f>IF('1. Site Info &amp; BMP(s) Selected'!J83="Yes",1,0)</f>
        <v>0</v>
      </c>
      <c r="E127" s="13">
        <f>(0.29-0.17)*D127</f>
        <v>0</v>
      </c>
      <c r="H127" s="14"/>
      <c r="I127" s="14"/>
      <c r="J127" s="63"/>
      <c r="K127" s="14"/>
      <c r="L127" s="63"/>
      <c r="M127" s="63"/>
      <c r="Q127" s="51"/>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row>
    <row r="128" spans="1:299" s="13" customFormat="1" x14ac:dyDescent="0.25">
      <c r="B128" s="13" t="s">
        <v>421</v>
      </c>
      <c r="C128" s="62"/>
      <c r="D128" s="62">
        <f>IF('1. Site Info &amp; BMP(s) Selected'!J84="Yes",1,0)</f>
        <v>0</v>
      </c>
      <c r="E128" s="62">
        <f>0.17*D128</f>
        <v>0</v>
      </c>
      <c r="F128" s="62"/>
      <c r="H128" s="14"/>
      <c r="I128" s="14"/>
      <c r="J128" s="63"/>
      <c r="K128" s="14"/>
      <c r="L128" s="63"/>
      <c r="M128" s="63"/>
      <c r="Q128" s="51"/>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c r="IV128" s="62"/>
      <c r="IW128" s="62"/>
      <c r="IX128" s="62"/>
      <c r="IY128" s="62"/>
      <c r="IZ128" s="62"/>
      <c r="JA128" s="62"/>
      <c r="JB128" s="62"/>
      <c r="JC128" s="62"/>
      <c r="JD128" s="62"/>
      <c r="JE128" s="62"/>
      <c r="JF128" s="62"/>
      <c r="JG128" s="62"/>
      <c r="JH128" s="62"/>
      <c r="JI128" s="62"/>
      <c r="JJ128" s="62"/>
      <c r="JK128" s="62"/>
      <c r="JL128" s="62"/>
      <c r="JM128" s="62"/>
      <c r="JN128" s="62"/>
      <c r="JO128" s="62"/>
      <c r="JP128" s="62"/>
      <c r="JQ128" s="62"/>
      <c r="JR128" s="62"/>
      <c r="JS128" s="62"/>
      <c r="JT128" s="62"/>
      <c r="JU128" s="62"/>
      <c r="JV128" s="62"/>
      <c r="JW128" s="62"/>
      <c r="JX128" s="62"/>
      <c r="JY128" s="62"/>
      <c r="JZ128" s="62"/>
      <c r="KA128" s="62"/>
      <c r="KB128" s="62"/>
      <c r="KC128" s="62"/>
      <c r="KD128" s="62"/>
      <c r="KE128" s="62"/>
      <c r="KF128" s="62"/>
      <c r="KG128" s="62"/>
      <c r="KH128" s="62"/>
      <c r="KI128" s="62"/>
      <c r="KJ128" s="62"/>
      <c r="KK128" s="62"/>
      <c r="KL128" s="62"/>
      <c r="KM128" s="62"/>
    </row>
    <row r="129" spans="2:299" s="13" customFormat="1" ht="15.75" thickBot="1" x14ac:dyDescent="0.3">
      <c r="C129" s="62"/>
      <c r="D129" s="206"/>
      <c r="E129" s="206"/>
      <c r="F129" s="206"/>
      <c r="H129" s="14"/>
      <c r="I129" s="14"/>
      <c r="J129" s="63"/>
      <c r="K129" s="14"/>
      <c r="L129" s="63"/>
      <c r="M129" s="63"/>
      <c r="Q129" s="51"/>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2"/>
      <c r="HN129" s="62"/>
      <c r="HO129" s="62"/>
      <c r="HP129" s="62"/>
      <c r="HQ129" s="62"/>
      <c r="HR129" s="62"/>
      <c r="HS129" s="62"/>
      <c r="HT129" s="62"/>
      <c r="HU129" s="62"/>
      <c r="HV129" s="62"/>
      <c r="HW129" s="62"/>
      <c r="HX129" s="62"/>
      <c r="HY129" s="62"/>
      <c r="HZ129" s="62"/>
      <c r="IA129" s="62"/>
      <c r="IB129" s="62"/>
      <c r="IC129" s="62"/>
      <c r="ID129" s="62"/>
      <c r="IE129" s="62"/>
      <c r="IF129" s="62"/>
      <c r="IG129" s="62"/>
      <c r="IH129" s="62"/>
      <c r="II129" s="62"/>
      <c r="IJ129" s="62"/>
      <c r="IK129" s="62"/>
      <c r="IL129" s="62"/>
      <c r="IM129" s="62"/>
      <c r="IN129" s="62"/>
      <c r="IO129" s="62"/>
      <c r="IP129" s="62"/>
      <c r="IQ129" s="62"/>
      <c r="IR129" s="62"/>
      <c r="IS129" s="62"/>
      <c r="IT129" s="62"/>
      <c r="IU129" s="62"/>
      <c r="IV129" s="62"/>
      <c r="IW129" s="62"/>
      <c r="IX129" s="62"/>
      <c r="IY129" s="62"/>
      <c r="IZ129" s="62"/>
      <c r="JA129" s="62"/>
      <c r="JB129" s="62"/>
      <c r="JC129" s="62"/>
      <c r="JD129" s="62"/>
      <c r="JE129" s="62"/>
      <c r="JF129" s="62"/>
      <c r="JG129" s="62"/>
      <c r="JH129" s="62"/>
      <c r="JI129" s="62"/>
      <c r="JJ129" s="62"/>
      <c r="JK129" s="62"/>
      <c r="JL129" s="62"/>
      <c r="JM129" s="62"/>
      <c r="JN129" s="62"/>
      <c r="JO129" s="62"/>
      <c r="JP129" s="62"/>
      <c r="JQ129" s="62"/>
      <c r="JR129" s="62"/>
      <c r="JS129" s="62"/>
      <c r="JT129" s="62"/>
      <c r="JU129" s="62"/>
      <c r="JV129" s="62"/>
      <c r="JW129" s="62"/>
      <c r="JX129" s="62"/>
      <c r="JY129" s="62"/>
      <c r="JZ129" s="62"/>
      <c r="KA129" s="62"/>
      <c r="KB129" s="62"/>
      <c r="KC129" s="62"/>
      <c r="KD129" s="62"/>
      <c r="KE129" s="62"/>
      <c r="KF129" s="62"/>
      <c r="KG129" s="62"/>
      <c r="KH129" s="62"/>
      <c r="KI129" s="62"/>
      <c r="KJ129" s="62"/>
      <c r="KK129" s="62"/>
      <c r="KL129" s="62"/>
      <c r="KM129" s="62"/>
    </row>
    <row r="130" spans="2:299" s="13" customFormat="1" ht="15.75" thickTop="1" x14ac:dyDescent="0.25">
      <c r="B130" s="13" t="s">
        <v>422</v>
      </c>
      <c r="C130" s="62"/>
      <c r="D130" s="62">
        <f>IF(AND('1. Site Info &amp; BMP(s) Selected'!J83="No")*('1. Site Info &amp; BMP(s) Selected'!J82="No")*('1. Site Info &amp; BMP(s) Selected'!J84="No"),1,0)</f>
        <v>1</v>
      </c>
      <c r="E130" s="62">
        <f>SUM(E126:E128)</f>
        <v>0</v>
      </c>
      <c r="F130" s="62"/>
      <c r="H130" s="14"/>
      <c r="I130" s="14"/>
      <c r="J130" s="63"/>
      <c r="K130" s="14"/>
      <c r="L130" s="63"/>
      <c r="M130" s="63"/>
      <c r="Q130" s="51"/>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2"/>
      <c r="HN130" s="62"/>
      <c r="HO130" s="62"/>
      <c r="HP130" s="62"/>
      <c r="HQ130" s="62"/>
      <c r="HR130" s="62"/>
      <c r="HS130" s="62"/>
      <c r="HT130" s="62"/>
      <c r="HU130" s="62"/>
      <c r="HV130" s="62"/>
      <c r="HW130" s="62"/>
      <c r="HX130" s="62"/>
      <c r="HY130" s="62"/>
      <c r="HZ130" s="62"/>
      <c r="IA130" s="62"/>
      <c r="IB130" s="62"/>
      <c r="IC130" s="62"/>
      <c r="ID130" s="62"/>
      <c r="IE130" s="62"/>
      <c r="IF130" s="62"/>
      <c r="IG130" s="62"/>
      <c r="IH130" s="62"/>
      <c r="II130" s="62"/>
      <c r="IJ130" s="62"/>
      <c r="IK130" s="62"/>
      <c r="IL130" s="62"/>
      <c r="IM130" s="62"/>
      <c r="IN130" s="62"/>
      <c r="IO130" s="62"/>
      <c r="IP130" s="62"/>
      <c r="IQ130" s="62"/>
      <c r="IR130" s="62"/>
      <c r="IS130" s="62"/>
      <c r="IT130" s="62"/>
      <c r="IU130" s="62"/>
      <c r="IV130" s="62"/>
      <c r="IW130" s="62"/>
      <c r="IX130" s="62"/>
      <c r="IY130" s="62"/>
      <c r="IZ130" s="62"/>
      <c r="JA130" s="62"/>
      <c r="JB130" s="62"/>
      <c r="JC130" s="62"/>
      <c r="JD130" s="62"/>
      <c r="JE130" s="62"/>
      <c r="JF130" s="62"/>
      <c r="JG130" s="62"/>
      <c r="JH130" s="62"/>
      <c r="JI130" s="62"/>
      <c r="JJ130" s="62"/>
      <c r="JK130" s="62"/>
      <c r="JL130" s="62"/>
      <c r="JM130" s="62"/>
      <c r="JN130" s="62"/>
      <c r="JO130" s="62"/>
      <c r="JP130" s="62"/>
      <c r="JQ130" s="62"/>
      <c r="JR130" s="62"/>
      <c r="JS130" s="62"/>
      <c r="JT130" s="62"/>
      <c r="JU130" s="62"/>
      <c r="JV130" s="62"/>
      <c r="JW130" s="62"/>
      <c r="JX130" s="62"/>
      <c r="JY130" s="62"/>
      <c r="JZ130" s="62"/>
      <c r="KA130" s="62"/>
      <c r="KB130" s="62"/>
      <c r="KC130" s="62"/>
      <c r="KD130" s="62"/>
      <c r="KE130" s="62"/>
      <c r="KF130" s="62"/>
      <c r="KG130" s="62"/>
      <c r="KH130" s="62"/>
      <c r="KI130" s="62"/>
      <c r="KJ130" s="62"/>
      <c r="KK130" s="62"/>
      <c r="KL130" s="62"/>
      <c r="KM130" s="62"/>
    </row>
    <row r="131" spans="2:299" s="13" customFormat="1" x14ac:dyDescent="0.25">
      <c r="C131" s="62"/>
      <c r="D131" s="62"/>
      <c r="E131" s="62"/>
      <c r="F131" s="62"/>
      <c r="H131" s="14"/>
      <c r="I131" s="14"/>
      <c r="J131" s="63"/>
      <c r="K131" s="14"/>
      <c r="L131" s="63"/>
      <c r="M131" s="63"/>
      <c r="Q131" s="51"/>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W131" s="62"/>
      <c r="GX131" s="62"/>
      <c r="GY131" s="62"/>
      <c r="GZ131" s="62"/>
      <c r="HA131" s="62"/>
      <c r="HB131" s="62"/>
      <c r="HC131" s="62"/>
      <c r="HD131" s="62"/>
      <c r="HE131" s="62"/>
      <c r="HF131" s="62"/>
      <c r="HG131" s="62"/>
      <c r="HH131" s="62"/>
      <c r="HI131" s="62"/>
      <c r="HJ131" s="62"/>
      <c r="HK131" s="62"/>
      <c r="HL131" s="62"/>
      <c r="HM131" s="62"/>
      <c r="HN131" s="62"/>
      <c r="HO131" s="62"/>
      <c r="HP131" s="62"/>
      <c r="HQ131" s="62"/>
      <c r="HR131" s="62"/>
      <c r="HS131" s="62"/>
      <c r="HT131" s="62"/>
      <c r="HU131" s="62"/>
      <c r="HV131" s="62"/>
      <c r="HW131" s="62"/>
      <c r="HX131" s="62"/>
      <c r="HY131" s="62"/>
      <c r="HZ131" s="62"/>
      <c r="IA131" s="62"/>
      <c r="IB131" s="62"/>
      <c r="IC131" s="62"/>
      <c r="ID131" s="62"/>
      <c r="IE131" s="62"/>
      <c r="IF131" s="62"/>
      <c r="IG131" s="62"/>
      <c r="IH131" s="62"/>
      <c r="II131" s="62"/>
      <c r="IJ131" s="62"/>
      <c r="IK131" s="62"/>
      <c r="IL131" s="62"/>
      <c r="IM131" s="62"/>
      <c r="IN131" s="62"/>
      <c r="IO131" s="62"/>
      <c r="IP131" s="62"/>
      <c r="IQ131" s="62"/>
      <c r="IR131" s="62"/>
      <c r="IS131" s="62"/>
      <c r="IT131" s="62"/>
      <c r="IU131" s="62"/>
      <c r="IV131" s="62"/>
      <c r="IW131" s="62"/>
      <c r="IX131" s="62"/>
      <c r="IY131" s="62"/>
      <c r="IZ131" s="62"/>
      <c r="JA131" s="62"/>
      <c r="JB131" s="62"/>
      <c r="JC131" s="62"/>
      <c r="JD131" s="62"/>
      <c r="JE131" s="62"/>
      <c r="JF131" s="62"/>
      <c r="JG131" s="62"/>
      <c r="JH131" s="62"/>
      <c r="JI131" s="62"/>
      <c r="JJ131" s="62"/>
      <c r="JK131" s="62"/>
      <c r="JL131" s="62"/>
      <c r="JM131" s="62"/>
      <c r="JN131" s="62"/>
      <c r="JO131" s="62"/>
      <c r="JP131" s="62"/>
      <c r="JQ131" s="62"/>
      <c r="JR131" s="62"/>
      <c r="JS131" s="62"/>
      <c r="JT131" s="62"/>
      <c r="JU131" s="62"/>
      <c r="JV131" s="62"/>
      <c r="JW131" s="62"/>
      <c r="JX131" s="62"/>
      <c r="JY131" s="62"/>
      <c r="JZ131" s="62"/>
      <c r="KA131" s="62"/>
      <c r="KB131" s="62"/>
      <c r="KC131" s="62"/>
      <c r="KD131" s="62"/>
      <c r="KE131" s="62"/>
      <c r="KF131" s="62"/>
      <c r="KG131" s="62"/>
      <c r="KH131" s="62"/>
      <c r="KI131" s="62"/>
      <c r="KJ131" s="62"/>
      <c r="KK131" s="62"/>
      <c r="KL131" s="62"/>
      <c r="KM131" s="62"/>
    </row>
    <row r="132" spans="2:299" s="13" customFormat="1" x14ac:dyDescent="0.25">
      <c r="C132" s="62"/>
      <c r="D132" s="62"/>
      <c r="E132" s="62"/>
      <c r="F132" s="62"/>
      <c r="H132" s="14"/>
      <c r="I132" s="14"/>
      <c r="J132" s="63"/>
      <c r="K132" s="14"/>
      <c r="L132" s="63"/>
      <c r="M132" s="63"/>
      <c r="Q132" s="51"/>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c r="HI132" s="62"/>
      <c r="HJ132" s="62"/>
      <c r="HK132" s="62"/>
      <c r="HL132" s="62"/>
      <c r="HM132" s="62"/>
      <c r="HN132" s="62"/>
      <c r="HO132" s="62"/>
      <c r="HP132" s="62"/>
      <c r="HQ132" s="62"/>
      <c r="HR132" s="62"/>
      <c r="HS132" s="62"/>
      <c r="HT132" s="62"/>
      <c r="HU132" s="62"/>
      <c r="HV132" s="62"/>
      <c r="HW132" s="62"/>
      <c r="HX132" s="62"/>
      <c r="HY132" s="62"/>
      <c r="HZ132" s="62"/>
      <c r="IA132" s="62"/>
      <c r="IB132" s="62"/>
      <c r="IC132" s="62"/>
      <c r="ID132" s="62"/>
      <c r="IE132" s="62"/>
      <c r="IF132" s="62"/>
      <c r="IG132" s="62"/>
      <c r="IH132" s="62"/>
      <c r="II132" s="62"/>
      <c r="IJ132" s="62"/>
      <c r="IK132" s="62"/>
      <c r="IL132" s="62"/>
      <c r="IM132" s="62"/>
      <c r="IN132" s="62"/>
      <c r="IO132" s="62"/>
      <c r="IP132" s="62"/>
      <c r="IQ132" s="62"/>
      <c r="IR132" s="62"/>
      <c r="IS132" s="62"/>
      <c r="IT132" s="62"/>
      <c r="IU132" s="62"/>
      <c r="IV132" s="62"/>
      <c r="IW132" s="62"/>
      <c r="IX132" s="62"/>
      <c r="IY132" s="62"/>
      <c r="IZ132" s="62"/>
      <c r="JA132" s="62"/>
      <c r="JB132" s="62"/>
      <c r="JC132" s="62"/>
      <c r="JD132" s="62"/>
      <c r="JE132" s="62"/>
      <c r="JF132" s="62"/>
      <c r="JG132" s="62"/>
      <c r="JH132" s="62"/>
      <c r="JI132" s="62"/>
      <c r="JJ132" s="62"/>
      <c r="JK132" s="62"/>
      <c r="JL132" s="62"/>
      <c r="JM132" s="62"/>
      <c r="JN132" s="62"/>
      <c r="JO132" s="62"/>
      <c r="JP132" s="62"/>
      <c r="JQ132" s="62"/>
      <c r="JR132" s="62"/>
      <c r="JS132" s="62"/>
      <c r="JT132" s="62"/>
      <c r="JU132" s="62"/>
      <c r="JV132" s="62"/>
      <c r="JW132" s="62"/>
      <c r="JX132" s="62"/>
      <c r="JY132" s="62"/>
      <c r="JZ132" s="62"/>
      <c r="KA132" s="62"/>
      <c r="KB132" s="62"/>
      <c r="KC132" s="62"/>
      <c r="KD132" s="62"/>
      <c r="KE132" s="62"/>
      <c r="KF132" s="62"/>
      <c r="KG132" s="62"/>
      <c r="KH132" s="62"/>
      <c r="KI132" s="62"/>
      <c r="KJ132" s="62"/>
      <c r="KK132" s="62"/>
      <c r="KL132" s="62"/>
      <c r="KM132" s="62"/>
    </row>
    <row r="133" spans="2:299" s="13" customFormat="1" x14ac:dyDescent="0.25">
      <c r="C133" s="62"/>
      <c r="D133" s="62"/>
      <c r="E133" s="62"/>
      <c r="F133" s="62"/>
      <c r="H133" s="14"/>
      <c r="I133" s="14"/>
      <c r="J133" s="63"/>
      <c r="K133" s="14"/>
      <c r="L133" s="63"/>
      <c r="M133" s="63"/>
      <c r="Q133" s="51"/>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2"/>
      <c r="HN133" s="62"/>
      <c r="HO133" s="62"/>
      <c r="HP133" s="62"/>
      <c r="HQ133" s="62"/>
      <c r="HR133" s="62"/>
      <c r="HS133" s="62"/>
      <c r="HT133" s="62"/>
      <c r="HU133" s="62"/>
      <c r="HV133" s="62"/>
      <c r="HW133" s="62"/>
      <c r="HX133" s="62"/>
      <c r="HY133" s="62"/>
      <c r="HZ133" s="62"/>
      <c r="IA133" s="62"/>
      <c r="IB133" s="62"/>
      <c r="IC133" s="62"/>
      <c r="ID133" s="62"/>
      <c r="IE133" s="62"/>
      <c r="IF133" s="62"/>
      <c r="IG133" s="62"/>
      <c r="IH133" s="62"/>
      <c r="II133" s="62"/>
      <c r="IJ133" s="62"/>
      <c r="IK133" s="62"/>
      <c r="IL133" s="62"/>
      <c r="IM133" s="62"/>
      <c r="IN133" s="62"/>
      <c r="IO133" s="62"/>
      <c r="IP133" s="62"/>
      <c r="IQ133" s="62"/>
      <c r="IR133" s="62"/>
      <c r="IS133" s="62"/>
      <c r="IT133" s="62"/>
      <c r="IU133" s="62"/>
      <c r="IV133" s="62"/>
      <c r="IW133" s="62"/>
      <c r="IX133" s="62"/>
      <c r="IY133" s="62"/>
      <c r="IZ133" s="62"/>
      <c r="JA133" s="62"/>
      <c r="JB133" s="62"/>
      <c r="JC133" s="62"/>
      <c r="JD133" s="62"/>
      <c r="JE133" s="62"/>
      <c r="JF133" s="62"/>
      <c r="JG133" s="62"/>
      <c r="JH133" s="62"/>
      <c r="JI133" s="62"/>
      <c r="JJ133" s="62"/>
      <c r="JK133" s="62"/>
      <c r="JL133" s="62"/>
      <c r="JM133" s="62"/>
      <c r="JN133" s="62"/>
      <c r="JO133" s="62"/>
      <c r="JP133" s="62"/>
      <c r="JQ133" s="62"/>
      <c r="JR133" s="62"/>
      <c r="JS133" s="62"/>
      <c r="JT133" s="62"/>
      <c r="JU133" s="62"/>
      <c r="JV133" s="62"/>
      <c r="JW133" s="62"/>
      <c r="JX133" s="62"/>
      <c r="JY133" s="62"/>
      <c r="JZ133" s="62"/>
      <c r="KA133" s="62"/>
      <c r="KB133" s="62"/>
      <c r="KC133" s="62"/>
      <c r="KD133" s="62"/>
      <c r="KE133" s="62"/>
      <c r="KF133" s="62"/>
      <c r="KG133" s="62"/>
      <c r="KH133" s="62"/>
      <c r="KI133" s="62"/>
      <c r="KJ133" s="62"/>
      <c r="KK133" s="62"/>
      <c r="KL133" s="62"/>
      <c r="KM133" s="62"/>
    </row>
    <row r="134" spans="2:299" s="13" customFormat="1" x14ac:dyDescent="0.25">
      <c r="C134" s="62"/>
      <c r="D134" s="62"/>
      <c r="E134" s="62"/>
      <c r="F134" s="62"/>
      <c r="H134" s="14"/>
      <c r="I134" s="14"/>
      <c r="J134" s="63"/>
      <c r="K134" s="14"/>
      <c r="L134" s="63"/>
      <c r="M134" s="63"/>
      <c r="Q134" s="51"/>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2"/>
      <c r="HN134" s="62"/>
      <c r="HO134" s="62"/>
      <c r="HP134" s="62"/>
      <c r="HQ134" s="62"/>
      <c r="HR134" s="62"/>
      <c r="HS134" s="62"/>
      <c r="HT134" s="62"/>
      <c r="HU134" s="62"/>
      <c r="HV134" s="62"/>
      <c r="HW134" s="62"/>
      <c r="HX134" s="62"/>
      <c r="HY134" s="62"/>
      <c r="HZ134" s="62"/>
      <c r="IA134" s="62"/>
      <c r="IB134" s="62"/>
      <c r="IC134" s="62"/>
      <c r="ID134" s="62"/>
      <c r="IE134" s="62"/>
      <c r="IF134" s="62"/>
      <c r="IG134" s="62"/>
      <c r="IH134" s="62"/>
      <c r="II134" s="62"/>
      <c r="IJ134" s="62"/>
      <c r="IK134" s="62"/>
      <c r="IL134" s="62"/>
      <c r="IM134" s="62"/>
      <c r="IN134" s="62"/>
      <c r="IO134" s="62"/>
      <c r="IP134" s="62"/>
      <c r="IQ134" s="62"/>
      <c r="IR134" s="62"/>
      <c r="IS134" s="62"/>
      <c r="IT134" s="62"/>
      <c r="IU134" s="62"/>
      <c r="IV134" s="62"/>
      <c r="IW134" s="62"/>
      <c r="IX134" s="62"/>
      <c r="IY134" s="62"/>
      <c r="IZ134" s="62"/>
      <c r="JA134" s="62"/>
      <c r="JB134" s="62"/>
      <c r="JC134" s="62"/>
      <c r="JD134" s="62"/>
      <c r="JE134" s="62"/>
      <c r="JF134" s="62"/>
      <c r="JG134" s="62"/>
      <c r="JH134" s="62"/>
      <c r="JI134" s="62"/>
      <c r="JJ134" s="62"/>
      <c r="JK134" s="62"/>
      <c r="JL134" s="62"/>
      <c r="JM134" s="62"/>
      <c r="JN134" s="62"/>
      <c r="JO134" s="62"/>
      <c r="JP134" s="62"/>
      <c r="JQ134" s="62"/>
      <c r="JR134" s="62"/>
      <c r="JS134" s="62"/>
      <c r="JT134" s="62"/>
      <c r="JU134" s="62"/>
      <c r="JV134" s="62"/>
      <c r="JW134" s="62"/>
      <c r="JX134" s="62"/>
      <c r="JY134" s="62"/>
      <c r="JZ134" s="62"/>
      <c r="KA134" s="62"/>
      <c r="KB134" s="62"/>
      <c r="KC134" s="62"/>
      <c r="KD134" s="62"/>
      <c r="KE134" s="62"/>
      <c r="KF134" s="62"/>
      <c r="KG134" s="62"/>
      <c r="KH134" s="62"/>
      <c r="KI134" s="62"/>
      <c r="KJ134" s="62"/>
      <c r="KK134" s="62"/>
      <c r="KL134" s="62"/>
      <c r="KM134" s="62"/>
    </row>
    <row r="135" spans="2:299" s="13" customFormat="1" x14ac:dyDescent="0.25">
      <c r="C135" s="62"/>
      <c r="D135" s="62"/>
      <c r="E135" s="62"/>
      <c r="F135" s="62"/>
      <c r="H135" s="14"/>
      <c r="I135" s="14"/>
      <c r="J135" s="63"/>
      <c r="K135" s="14"/>
      <c r="L135" s="63"/>
      <c r="M135" s="63"/>
      <c r="Q135" s="51"/>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c r="HI135" s="62"/>
      <c r="HJ135" s="62"/>
      <c r="HK135" s="62"/>
      <c r="HL135" s="62"/>
      <c r="HM135" s="62"/>
      <c r="HN135" s="62"/>
      <c r="HO135" s="62"/>
      <c r="HP135" s="62"/>
      <c r="HQ135" s="62"/>
      <c r="HR135" s="62"/>
      <c r="HS135" s="62"/>
      <c r="HT135" s="62"/>
      <c r="HU135" s="62"/>
      <c r="HV135" s="62"/>
      <c r="HW135" s="62"/>
      <c r="HX135" s="62"/>
      <c r="HY135" s="62"/>
      <c r="HZ135" s="62"/>
      <c r="IA135" s="62"/>
      <c r="IB135" s="62"/>
      <c r="IC135" s="62"/>
      <c r="ID135" s="62"/>
      <c r="IE135" s="62"/>
      <c r="IF135" s="62"/>
      <c r="IG135" s="62"/>
      <c r="IH135" s="62"/>
      <c r="II135" s="62"/>
      <c r="IJ135" s="62"/>
      <c r="IK135" s="62"/>
      <c r="IL135" s="62"/>
      <c r="IM135" s="62"/>
      <c r="IN135" s="62"/>
      <c r="IO135" s="62"/>
      <c r="IP135" s="62"/>
      <c r="IQ135" s="62"/>
      <c r="IR135" s="62"/>
      <c r="IS135" s="62"/>
      <c r="IT135" s="62"/>
      <c r="IU135" s="62"/>
      <c r="IV135" s="62"/>
      <c r="IW135" s="62"/>
      <c r="IX135" s="62"/>
      <c r="IY135" s="62"/>
      <c r="IZ135" s="62"/>
      <c r="JA135" s="62"/>
      <c r="JB135" s="62"/>
      <c r="JC135" s="62"/>
      <c r="JD135" s="62"/>
      <c r="JE135" s="62"/>
      <c r="JF135" s="62"/>
      <c r="JG135" s="62"/>
      <c r="JH135" s="62"/>
      <c r="JI135" s="62"/>
      <c r="JJ135" s="62"/>
      <c r="JK135" s="62"/>
      <c r="JL135" s="62"/>
      <c r="JM135" s="62"/>
      <c r="JN135" s="62"/>
      <c r="JO135" s="62"/>
      <c r="JP135" s="62"/>
      <c r="JQ135" s="62"/>
      <c r="JR135" s="62"/>
      <c r="JS135" s="62"/>
      <c r="JT135" s="62"/>
      <c r="JU135" s="62"/>
      <c r="JV135" s="62"/>
      <c r="JW135" s="62"/>
      <c r="JX135" s="62"/>
      <c r="JY135" s="62"/>
      <c r="JZ135" s="62"/>
      <c r="KA135" s="62"/>
      <c r="KB135" s="62"/>
      <c r="KC135" s="62"/>
      <c r="KD135" s="62"/>
      <c r="KE135" s="62"/>
      <c r="KF135" s="62"/>
      <c r="KG135" s="62"/>
      <c r="KH135" s="62"/>
      <c r="KI135" s="62"/>
      <c r="KJ135" s="62"/>
      <c r="KK135" s="62"/>
      <c r="KL135" s="62"/>
      <c r="KM135" s="62"/>
    </row>
    <row r="136" spans="2:299" s="13" customFormat="1" x14ac:dyDescent="0.25">
      <c r="C136" s="62"/>
      <c r="D136" s="62"/>
      <c r="E136" s="62"/>
      <c r="F136" s="62"/>
      <c r="H136" s="14"/>
      <c r="I136" s="14"/>
      <c r="J136" s="63"/>
      <c r="K136" s="14"/>
      <c r="L136" s="63"/>
      <c r="M136" s="63"/>
      <c r="Q136" s="51"/>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2"/>
      <c r="HN136" s="62"/>
      <c r="HO136" s="62"/>
      <c r="HP136" s="62"/>
      <c r="HQ136" s="62"/>
      <c r="HR136" s="62"/>
      <c r="HS136" s="62"/>
      <c r="HT136" s="62"/>
      <c r="HU136" s="62"/>
      <c r="HV136" s="62"/>
      <c r="HW136" s="62"/>
      <c r="HX136" s="62"/>
      <c r="HY136" s="62"/>
      <c r="HZ136" s="62"/>
      <c r="IA136" s="62"/>
      <c r="IB136" s="62"/>
      <c r="IC136" s="62"/>
      <c r="ID136" s="62"/>
      <c r="IE136" s="62"/>
      <c r="IF136" s="62"/>
      <c r="IG136" s="62"/>
      <c r="IH136" s="62"/>
      <c r="II136" s="62"/>
      <c r="IJ136" s="62"/>
      <c r="IK136" s="62"/>
      <c r="IL136" s="62"/>
      <c r="IM136" s="62"/>
      <c r="IN136" s="62"/>
      <c r="IO136" s="62"/>
      <c r="IP136" s="62"/>
      <c r="IQ136" s="62"/>
      <c r="IR136" s="62"/>
      <c r="IS136" s="62"/>
      <c r="IT136" s="62"/>
      <c r="IU136" s="62"/>
      <c r="IV136" s="62"/>
      <c r="IW136" s="62"/>
      <c r="IX136" s="62"/>
      <c r="IY136" s="62"/>
      <c r="IZ136" s="62"/>
      <c r="JA136" s="62"/>
      <c r="JB136" s="62"/>
      <c r="JC136" s="62"/>
      <c r="JD136" s="62"/>
      <c r="JE136" s="62"/>
      <c r="JF136" s="62"/>
      <c r="JG136" s="62"/>
      <c r="JH136" s="62"/>
      <c r="JI136" s="62"/>
      <c r="JJ136" s="62"/>
      <c r="JK136" s="62"/>
      <c r="JL136" s="62"/>
      <c r="JM136" s="62"/>
      <c r="JN136" s="62"/>
      <c r="JO136" s="62"/>
      <c r="JP136" s="62"/>
      <c r="JQ136" s="62"/>
      <c r="JR136" s="62"/>
      <c r="JS136" s="62"/>
      <c r="JT136" s="62"/>
      <c r="JU136" s="62"/>
      <c r="JV136" s="62"/>
      <c r="JW136" s="62"/>
      <c r="JX136" s="62"/>
      <c r="JY136" s="62"/>
      <c r="JZ136" s="62"/>
      <c r="KA136" s="62"/>
      <c r="KB136" s="62"/>
      <c r="KC136" s="62"/>
      <c r="KD136" s="62"/>
      <c r="KE136" s="62"/>
      <c r="KF136" s="62"/>
      <c r="KG136" s="62"/>
      <c r="KH136" s="62"/>
      <c r="KI136" s="62"/>
      <c r="KJ136" s="62"/>
      <c r="KK136" s="62"/>
      <c r="KL136" s="62"/>
      <c r="KM136" s="62"/>
    </row>
    <row r="137" spans="2:299" s="13" customFormat="1" x14ac:dyDescent="0.25">
      <c r="C137" s="62"/>
      <c r="D137" s="62"/>
      <c r="E137" s="62"/>
      <c r="F137" s="62"/>
      <c r="H137" s="14"/>
      <c r="I137" s="14"/>
      <c r="J137" s="63"/>
      <c r="K137" s="14"/>
      <c r="L137" s="63"/>
      <c r="M137" s="63"/>
      <c r="Q137" s="51"/>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HS137" s="62"/>
      <c r="HT137" s="62"/>
      <c r="HU137" s="62"/>
      <c r="HV137" s="62"/>
      <c r="HW137" s="62"/>
      <c r="HX137" s="62"/>
      <c r="HY137" s="62"/>
      <c r="HZ137" s="62"/>
      <c r="IA137" s="62"/>
      <c r="IB137" s="62"/>
      <c r="IC137" s="62"/>
      <c r="ID137" s="62"/>
      <c r="IE137" s="62"/>
      <c r="IF137" s="62"/>
      <c r="IG137" s="62"/>
      <c r="IH137" s="62"/>
      <c r="II137" s="62"/>
      <c r="IJ137" s="62"/>
      <c r="IK137" s="62"/>
      <c r="IL137" s="62"/>
      <c r="IM137" s="62"/>
      <c r="IN137" s="62"/>
      <c r="IO137" s="62"/>
      <c r="IP137" s="62"/>
      <c r="IQ137" s="62"/>
      <c r="IR137" s="62"/>
      <c r="IS137" s="62"/>
      <c r="IT137" s="62"/>
      <c r="IU137" s="62"/>
      <c r="IV137" s="62"/>
      <c r="IW137" s="62"/>
      <c r="IX137" s="62"/>
      <c r="IY137" s="62"/>
      <c r="IZ137" s="62"/>
      <c r="JA137" s="62"/>
      <c r="JB137" s="62"/>
      <c r="JC137" s="62"/>
      <c r="JD137" s="62"/>
      <c r="JE137" s="62"/>
      <c r="JF137" s="62"/>
      <c r="JG137" s="62"/>
      <c r="JH137" s="62"/>
      <c r="JI137" s="62"/>
      <c r="JJ137" s="62"/>
      <c r="JK137" s="62"/>
      <c r="JL137" s="62"/>
      <c r="JM137" s="62"/>
      <c r="JN137" s="62"/>
      <c r="JO137" s="62"/>
      <c r="JP137" s="62"/>
      <c r="JQ137" s="62"/>
      <c r="JR137" s="62"/>
      <c r="JS137" s="62"/>
      <c r="JT137" s="62"/>
      <c r="JU137" s="62"/>
      <c r="JV137" s="62"/>
      <c r="JW137" s="62"/>
      <c r="JX137" s="62"/>
      <c r="JY137" s="62"/>
      <c r="JZ137" s="62"/>
      <c r="KA137" s="62"/>
      <c r="KB137" s="62"/>
      <c r="KC137" s="62"/>
      <c r="KD137" s="62"/>
      <c r="KE137" s="62"/>
      <c r="KF137" s="62"/>
      <c r="KG137" s="62"/>
      <c r="KH137" s="62"/>
      <c r="KI137" s="62"/>
      <c r="KJ137" s="62"/>
      <c r="KK137" s="62"/>
      <c r="KL137" s="62"/>
      <c r="KM137" s="62"/>
    </row>
    <row r="138" spans="2:299" s="13" customFormat="1" x14ac:dyDescent="0.25">
      <c r="C138" s="62"/>
      <c r="D138" s="62"/>
      <c r="E138" s="62"/>
      <c r="F138" s="62"/>
      <c r="H138" s="14"/>
      <c r="I138" s="14"/>
      <c r="J138" s="63"/>
      <c r="K138" s="14"/>
      <c r="L138" s="63"/>
      <c r="M138" s="63"/>
      <c r="Q138" s="51"/>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2"/>
      <c r="HN138" s="62"/>
      <c r="HO138" s="62"/>
      <c r="HP138" s="62"/>
      <c r="HQ138" s="62"/>
      <c r="HR138" s="62"/>
      <c r="HS138" s="62"/>
      <c r="HT138" s="62"/>
      <c r="HU138" s="62"/>
      <c r="HV138" s="62"/>
      <c r="HW138" s="62"/>
      <c r="HX138" s="62"/>
      <c r="HY138" s="62"/>
      <c r="HZ138" s="62"/>
      <c r="IA138" s="62"/>
      <c r="IB138" s="62"/>
      <c r="IC138" s="62"/>
      <c r="ID138" s="62"/>
      <c r="IE138" s="62"/>
      <c r="IF138" s="62"/>
      <c r="IG138" s="62"/>
      <c r="IH138" s="62"/>
      <c r="II138" s="62"/>
      <c r="IJ138" s="62"/>
      <c r="IK138" s="62"/>
      <c r="IL138" s="62"/>
      <c r="IM138" s="62"/>
      <c r="IN138" s="62"/>
      <c r="IO138" s="62"/>
      <c r="IP138" s="62"/>
      <c r="IQ138" s="62"/>
      <c r="IR138" s="62"/>
      <c r="IS138" s="62"/>
      <c r="IT138" s="62"/>
      <c r="IU138" s="62"/>
      <c r="IV138" s="62"/>
      <c r="IW138" s="62"/>
      <c r="IX138" s="62"/>
      <c r="IY138" s="62"/>
      <c r="IZ138" s="62"/>
      <c r="JA138" s="62"/>
      <c r="JB138" s="62"/>
      <c r="JC138" s="62"/>
      <c r="JD138" s="62"/>
      <c r="JE138" s="62"/>
      <c r="JF138" s="62"/>
      <c r="JG138" s="62"/>
      <c r="JH138" s="62"/>
      <c r="JI138" s="62"/>
      <c r="JJ138" s="62"/>
      <c r="JK138" s="62"/>
      <c r="JL138" s="62"/>
      <c r="JM138" s="62"/>
      <c r="JN138" s="62"/>
      <c r="JO138" s="62"/>
      <c r="JP138" s="62"/>
      <c r="JQ138" s="62"/>
      <c r="JR138" s="62"/>
      <c r="JS138" s="62"/>
      <c r="JT138" s="62"/>
      <c r="JU138" s="62"/>
      <c r="JV138" s="62"/>
      <c r="JW138" s="62"/>
      <c r="JX138" s="62"/>
      <c r="JY138" s="62"/>
      <c r="JZ138" s="62"/>
      <c r="KA138" s="62"/>
      <c r="KB138" s="62"/>
      <c r="KC138" s="62"/>
      <c r="KD138" s="62"/>
      <c r="KE138" s="62"/>
      <c r="KF138" s="62"/>
      <c r="KG138" s="62"/>
      <c r="KH138" s="62"/>
      <c r="KI138" s="62"/>
      <c r="KJ138" s="62"/>
      <c r="KK138" s="62"/>
      <c r="KL138" s="62"/>
      <c r="KM138" s="62"/>
    </row>
    <row r="139" spans="2:299" s="13" customFormat="1" x14ac:dyDescent="0.25">
      <c r="C139" s="62"/>
      <c r="D139" s="62"/>
      <c r="E139" s="62"/>
      <c r="F139" s="62"/>
      <c r="H139" s="14"/>
      <c r="I139" s="14"/>
      <c r="J139" s="63"/>
      <c r="K139" s="14"/>
      <c r="L139" s="63"/>
      <c r="M139" s="63"/>
      <c r="Q139" s="51"/>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62"/>
      <c r="HN139" s="62"/>
      <c r="HO139" s="62"/>
      <c r="HP139" s="62"/>
      <c r="HQ139" s="62"/>
      <c r="HR139" s="62"/>
      <c r="HS139" s="62"/>
      <c r="HT139" s="62"/>
      <c r="HU139" s="62"/>
      <c r="HV139" s="62"/>
      <c r="HW139" s="62"/>
      <c r="HX139" s="62"/>
      <c r="HY139" s="62"/>
      <c r="HZ139" s="62"/>
      <c r="IA139" s="62"/>
      <c r="IB139" s="62"/>
      <c r="IC139" s="62"/>
      <c r="ID139" s="62"/>
      <c r="IE139" s="62"/>
      <c r="IF139" s="62"/>
      <c r="IG139" s="62"/>
      <c r="IH139" s="62"/>
      <c r="II139" s="62"/>
      <c r="IJ139" s="62"/>
      <c r="IK139" s="62"/>
      <c r="IL139" s="62"/>
      <c r="IM139" s="62"/>
      <c r="IN139" s="62"/>
      <c r="IO139" s="62"/>
      <c r="IP139" s="62"/>
      <c r="IQ139" s="62"/>
      <c r="IR139" s="62"/>
      <c r="IS139" s="62"/>
      <c r="IT139" s="62"/>
      <c r="IU139" s="62"/>
      <c r="IV139" s="62"/>
      <c r="IW139" s="62"/>
      <c r="IX139" s="62"/>
      <c r="IY139" s="62"/>
      <c r="IZ139" s="62"/>
      <c r="JA139" s="62"/>
      <c r="JB139" s="62"/>
      <c r="JC139" s="62"/>
      <c r="JD139" s="62"/>
      <c r="JE139" s="62"/>
      <c r="JF139" s="62"/>
      <c r="JG139" s="62"/>
      <c r="JH139" s="62"/>
      <c r="JI139" s="62"/>
      <c r="JJ139" s="62"/>
      <c r="JK139" s="62"/>
      <c r="JL139" s="62"/>
      <c r="JM139" s="62"/>
      <c r="JN139" s="62"/>
      <c r="JO139" s="62"/>
      <c r="JP139" s="62"/>
      <c r="JQ139" s="62"/>
      <c r="JR139" s="62"/>
      <c r="JS139" s="62"/>
      <c r="JT139" s="62"/>
      <c r="JU139" s="62"/>
      <c r="JV139" s="62"/>
      <c r="JW139" s="62"/>
      <c r="JX139" s="62"/>
      <c r="JY139" s="62"/>
      <c r="JZ139" s="62"/>
      <c r="KA139" s="62"/>
      <c r="KB139" s="62"/>
      <c r="KC139" s="62"/>
      <c r="KD139" s="62"/>
      <c r="KE139" s="62"/>
      <c r="KF139" s="62"/>
      <c r="KG139" s="62"/>
      <c r="KH139" s="62"/>
      <c r="KI139" s="62"/>
      <c r="KJ139" s="62"/>
      <c r="KK139" s="62"/>
      <c r="KL139" s="62"/>
      <c r="KM139" s="62"/>
    </row>
    <row r="140" spans="2:299" s="13" customFormat="1" x14ac:dyDescent="0.25">
      <c r="C140" s="62"/>
      <c r="D140" s="62"/>
      <c r="E140" s="62"/>
      <c r="F140" s="62"/>
      <c r="H140" s="14"/>
      <c r="I140" s="14"/>
      <c r="J140" s="63"/>
      <c r="K140" s="14"/>
      <c r="L140" s="63"/>
      <c r="M140" s="63"/>
      <c r="Q140" s="51"/>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62"/>
      <c r="HN140" s="62"/>
      <c r="HO140" s="62"/>
      <c r="HP140" s="62"/>
      <c r="HQ140" s="62"/>
      <c r="HR140" s="62"/>
      <c r="HS140" s="62"/>
      <c r="HT140" s="62"/>
      <c r="HU140" s="62"/>
      <c r="HV140" s="62"/>
      <c r="HW140" s="62"/>
      <c r="HX140" s="62"/>
      <c r="HY140" s="62"/>
      <c r="HZ140" s="62"/>
      <c r="IA140" s="62"/>
      <c r="IB140" s="62"/>
      <c r="IC140" s="62"/>
      <c r="ID140" s="62"/>
      <c r="IE140" s="62"/>
      <c r="IF140" s="62"/>
      <c r="IG140" s="62"/>
      <c r="IH140" s="62"/>
      <c r="II140" s="62"/>
      <c r="IJ140" s="62"/>
      <c r="IK140" s="62"/>
      <c r="IL140" s="62"/>
      <c r="IM140" s="62"/>
      <c r="IN140" s="62"/>
      <c r="IO140" s="62"/>
      <c r="IP140" s="62"/>
      <c r="IQ140" s="62"/>
      <c r="IR140" s="62"/>
      <c r="IS140" s="62"/>
      <c r="IT140" s="62"/>
      <c r="IU140" s="62"/>
      <c r="IV140" s="62"/>
      <c r="IW140" s="62"/>
      <c r="IX140" s="62"/>
      <c r="IY140" s="62"/>
      <c r="IZ140" s="62"/>
      <c r="JA140" s="62"/>
      <c r="JB140" s="62"/>
      <c r="JC140" s="62"/>
      <c r="JD140" s="62"/>
      <c r="JE140" s="62"/>
      <c r="JF140" s="62"/>
      <c r="JG140" s="62"/>
      <c r="JH140" s="62"/>
      <c r="JI140" s="62"/>
      <c r="JJ140" s="62"/>
      <c r="JK140" s="62"/>
      <c r="JL140" s="62"/>
      <c r="JM140" s="62"/>
      <c r="JN140" s="62"/>
      <c r="JO140" s="62"/>
      <c r="JP140" s="62"/>
      <c r="JQ140" s="62"/>
      <c r="JR140" s="62"/>
      <c r="JS140" s="62"/>
      <c r="JT140" s="62"/>
      <c r="JU140" s="62"/>
      <c r="JV140" s="62"/>
      <c r="JW140" s="62"/>
      <c r="JX140" s="62"/>
      <c r="JY140" s="62"/>
      <c r="JZ140" s="62"/>
      <c r="KA140" s="62"/>
      <c r="KB140" s="62"/>
      <c r="KC140" s="62"/>
      <c r="KD140" s="62"/>
      <c r="KE140" s="62"/>
      <c r="KF140" s="62"/>
      <c r="KG140" s="62"/>
      <c r="KH140" s="62"/>
      <c r="KI140" s="62"/>
      <c r="KJ140" s="62"/>
      <c r="KK140" s="62"/>
      <c r="KL140" s="62"/>
      <c r="KM140" s="62"/>
    </row>
    <row r="141" spans="2:299" s="13" customFormat="1" x14ac:dyDescent="0.25">
      <c r="C141" s="62"/>
      <c r="D141" s="62"/>
      <c r="E141" s="62"/>
      <c r="F141" s="62"/>
      <c r="H141" s="14"/>
      <c r="I141" s="14"/>
      <c r="J141" s="63"/>
      <c r="K141" s="14"/>
      <c r="L141" s="63"/>
      <c r="M141" s="63"/>
      <c r="Q141" s="51"/>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c r="GN141" s="62"/>
      <c r="GO141" s="62"/>
      <c r="GP141" s="62"/>
      <c r="GQ141" s="62"/>
      <c r="GR141" s="62"/>
      <c r="GS141" s="62"/>
      <c r="GT141" s="62"/>
      <c r="GU141" s="62"/>
      <c r="GV141" s="62"/>
      <c r="GW141" s="62"/>
      <c r="GX141" s="62"/>
      <c r="GY141" s="62"/>
      <c r="GZ141" s="62"/>
      <c r="HA141" s="62"/>
      <c r="HB141" s="62"/>
      <c r="HC141" s="62"/>
      <c r="HD141" s="62"/>
      <c r="HE141" s="62"/>
      <c r="HF141" s="62"/>
      <c r="HG141" s="62"/>
      <c r="HH141" s="62"/>
      <c r="HI141" s="62"/>
      <c r="HJ141" s="62"/>
      <c r="HK141" s="62"/>
      <c r="HL141" s="62"/>
      <c r="HM141" s="62"/>
      <c r="HN141" s="62"/>
      <c r="HO141" s="62"/>
      <c r="HP141" s="62"/>
      <c r="HQ141" s="62"/>
      <c r="HR141" s="62"/>
      <c r="HS141" s="62"/>
      <c r="HT141" s="62"/>
      <c r="HU141" s="62"/>
      <c r="HV141" s="62"/>
      <c r="HW141" s="62"/>
      <c r="HX141" s="62"/>
      <c r="HY141" s="62"/>
      <c r="HZ141" s="62"/>
      <c r="IA141" s="62"/>
      <c r="IB141" s="62"/>
      <c r="IC141" s="62"/>
      <c r="ID141" s="62"/>
      <c r="IE141" s="62"/>
      <c r="IF141" s="62"/>
      <c r="IG141" s="62"/>
      <c r="IH141" s="62"/>
      <c r="II141" s="62"/>
      <c r="IJ141" s="62"/>
      <c r="IK141" s="62"/>
      <c r="IL141" s="62"/>
      <c r="IM141" s="62"/>
      <c r="IN141" s="62"/>
      <c r="IO141" s="62"/>
      <c r="IP141" s="62"/>
      <c r="IQ141" s="62"/>
      <c r="IR141" s="62"/>
      <c r="IS141" s="62"/>
      <c r="IT141" s="62"/>
      <c r="IU141" s="62"/>
      <c r="IV141" s="62"/>
      <c r="IW141" s="62"/>
      <c r="IX141" s="62"/>
      <c r="IY141" s="62"/>
      <c r="IZ141" s="62"/>
      <c r="JA141" s="62"/>
      <c r="JB141" s="62"/>
      <c r="JC141" s="62"/>
      <c r="JD141" s="62"/>
      <c r="JE141" s="62"/>
      <c r="JF141" s="62"/>
      <c r="JG141" s="62"/>
      <c r="JH141" s="62"/>
      <c r="JI141" s="62"/>
      <c r="JJ141" s="62"/>
      <c r="JK141" s="62"/>
      <c r="JL141" s="62"/>
      <c r="JM141" s="62"/>
      <c r="JN141" s="62"/>
      <c r="JO141" s="62"/>
      <c r="JP141" s="62"/>
      <c r="JQ141" s="62"/>
      <c r="JR141" s="62"/>
      <c r="JS141" s="62"/>
      <c r="JT141" s="62"/>
      <c r="JU141" s="62"/>
      <c r="JV141" s="62"/>
      <c r="JW141" s="62"/>
      <c r="JX141" s="62"/>
      <c r="JY141" s="62"/>
      <c r="JZ141" s="62"/>
      <c r="KA141" s="62"/>
      <c r="KB141" s="62"/>
      <c r="KC141" s="62"/>
      <c r="KD141" s="62"/>
      <c r="KE141" s="62"/>
      <c r="KF141" s="62"/>
      <c r="KG141" s="62"/>
      <c r="KH141" s="62"/>
      <c r="KI141" s="62"/>
      <c r="KJ141" s="62"/>
      <c r="KK141" s="62"/>
      <c r="KL141" s="62"/>
      <c r="KM141" s="62"/>
    </row>
    <row r="142" spans="2:299" s="13" customFormat="1" x14ac:dyDescent="0.25">
      <c r="C142" s="62"/>
      <c r="D142" s="62"/>
      <c r="E142" s="62"/>
      <c r="F142" s="62"/>
      <c r="H142" s="14"/>
      <c r="I142" s="14"/>
      <c r="J142" s="63"/>
      <c r="K142" s="14"/>
      <c r="L142" s="63"/>
      <c r="M142" s="63"/>
      <c r="Q142" s="51"/>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c r="HI142" s="62"/>
      <c r="HJ142" s="62"/>
      <c r="HK142" s="62"/>
      <c r="HL142" s="62"/>
      <c r="HM142" s="62"/>
      <c r="HN142" s="62"/>
      <c r="HO142" s="62"/>
      <c r="HP142" s="62"/>
      <c r="HQ142" s="62"/>
      <c r="HR142" s="62"/>
      <c r="HS142" s="62"/>
      <c r="HT142" s="62"/>
      <c r="HU142" s="62"/>
      <c r="HV142" s="62"/>
      <c r="HW142" s="62"/>
      <c r="HX142" s="62"/>
      <c r="HY142" s="62"/>
      <c r="HZ142" s="62"/>
      <c r="IA142" s="62"/>
      <c r="IB142" s="62"/>
      <c r="IC142" s="62"/>
      <c r="ID142" s="62"/>
      <c r="IE142" s="62"/>
      <c r="IF142" s="62"/>
      <c r="IG142" s="62"/>
      <c r="IH142" s="62"/>
      <c r="II142" s="62"/>
      <c r="IJ142" s="62"/>
      <c r="IK142" s="62"/>
      <c r="IL142" s="62"/>
      <c r="IM142" s="62"/>
      <c r="IN142" s="62"/>
      <c r="IO142" s="62"/>
      <c r="IP142" s="62"/>
      <c r="IQ142" s="62"/>
      <c r="IR142" s="62"/>
      <c r="IS142" s="62"/>
      <c r="IT142" s="62"/>
      <c r="IU142" s="62"/>
      <c r="IV142" s="62"/>
      <c r="IW142" s="62"/>
      <c r="IX142" s="62"/>
      <c r="IY142" s="62"/>
      <c r="IZ142" s="62"/>
      <c r="JA142" s="62"/>
      <c r="JB142" s="62"/>
      <c r="JC142" s="62"/>
      <c r="JD142" s="62"/>
      <c r="JE142" s="62"/>
      <c r="JF142" s="62"/>
      <c r="JG142" s="62"/>
      <c r="JH142" s="62"/>
      <c r="JI142" s="62"/>
      <c r="JJ142" s="62"/>
      <c r="JK142" s="62"/>
      <c r="JL142" s="62"/>
      <c r="JM142" s="62"/>
      <c r="JN142" s="62"/>
      <c r="JO142" s="62"/>
      <c r="JP142" s="62"/>
      <c r="JQ142" s="62"/>
      <c r="JR142" s="62"/>
      <c r="JS142" s="62"/>
      <c r="JT142" s="62"/>
      <c r="JU142" s="62"/>
      <c r="JV142" s="62"/>
      <c r="JW142" s="62"/>
      <c r="JX142" s="62"/>
      <c r="JY142" s="62"/>
      <c r="JZ142" s="62"/>
      <c r="KA142" s="62"/>
      <c r="KB142" s="62"/>
      <c r="KC142" s="62"/>
      <c r="KD142" s="62"/>
      <c r="KE142" s="62"/>
      <c r="KF142" s="62"/>
      <c r="KG142" s="62"/>
      <c r="KH142" s="62"/>
      <c r="KI142" s="62"/>
      <c r="KJ142" s="62"/>
      <c r="KK142" s="62"/>
      <c r="KL142" s="62"/>
      <c r="KM142" s="62"/>
    </row>
    <row r="143" spans="2:299" s="13" customFormat="1" x14ac:dyDescent="0.25">
      <c r="C143" s="62"/>
      <c r="D143" s="62"/>
      <c r="E143" s="62"/>
      <c r="F143" s="62"/>
      <c r="H143" s="14"/>
      <c r="I143" s="14"/>
      <c r="J143" s="63"/>
      <c r="K143" s="14"/>
      <c r="L143" s="63"/>
      <c r="M143" s="63"/>
      <c r="Q143" s="51"/>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2"/>
      <c r="HN143" s="62"/>
      <c r="HO143" s="62"/>
      <c r="HP143" s="62"/>
      <c r="HQ143" s="62"/>
      <c r="HR143" s="62"/>
      <c r="HS143" s="62"/>
      <c r="HT143" s="62"/>
      <c r="HU143" s="62"/>
      <c r="HV143" s="62"/>
      <c r="HW143" s="62"/>
      <c r="HX143" s="62"/>
      <c r="HY143" s="62"/>
      <c r="HZ143" s="62"/>
      <c r="IA143" s="62"/>
      <c r="IB143" s="62"/>
      <c r="IC143" s="62"/>
      <c r="ID143" s="62"/>
      <c r="IE143" s="62"/>
      <c r="IF143" s="62"/>
      <c r="IG143" s="62"/>
      <c r="IH143" s="62"/>
      <c r="II143" s="62"/>
      <c r="IJ143" s="62"/>
      <c r="IK143" s="62"/>
      <c r="IL143" s="62"/>
      <c r="IM143" s="62"/>
      <c r="IN143" s="62"/>
      <c r="IO143" s="62"/>
      <c r="IP143" s="62"/>
      <c r="IQ143" s="62"/>
      <c r="IR143" s="62"/>
      <c r="IS143" s="62"/>
      <c r="IT143" s="62"/>
      <c r="IU143" s="62"/>
      <c r="IV143" s="62"/>
      <c r="IW143" s="62"/>
      <c r="IX143" s="62"/>
      <c r="IY143" s="62"/>
      <c r="IZ143" s="62"/>
      <c r="JA143" s="62"/>
      <c r="JB143" s="62"/>
      <c r="JC143" s="62"/>
      <c r="JD143" s="62"/>
      <c r="JE143" s="62"/>
      <c r="JF143" s="62"/>
      <c r="JG143" s="62"/>
      <c r="JH143" s="62"/>
      <c r="JI143" s="62"/>
      <c r="JJ143" s="62"/>
      <c r="JK143" s="62"/>
      <c r="JL143" s="62"/>
      <c r="JM143" s="62"/>
      <c r="JN143" s="62"/>
      <c r="JO143" s="62"/>
      <c r="JP143" s="62"/>
      <c r="JQ143" s="62"/>
      <c r="JR143" s="62"/>
      <c r="JS143" s="62"/>
      <c r="JT143" s="62"/>
      <c r="JU143" s="62"/>
      <c r="JV143" s="62"/>
      <c r="JW143" s="62"/>
      <c r="JX143" s="62"/>
      <c r="JY143" s="62"/>
      <c r="JZ143" s="62"/>
      <c r="KA143" s="62"/>
      <c r="KB143" s="62"/>
      <c r="KC143" s="62"/>
      <c r="KD143" s="62"/>
      <c r="KE143" s="62"/>
      <c r="KF143" s="62"/>
      <c r="KG143" s="62"/>
      <c r="KH143" s="62"/>
      <c r="KI143" s="62"/>
      <c r="KJ143" s="62"/>
      <c r="KK143" s="62"/>
      <c r="KL143" s="62"/>
      <c r="KM143" s="62"/>
    </row>
    <row r="144" spans="2:299" s="13" customFormat="1" x14ac:dyDescent="0.25">
      <c r="C144" s="62"/>
      <c r="D144" s="62"/>
      <c r="E144" s="62"/>
      <c r="F144" s="62"/>
      <c r="H144" s="14"/>
      <c r="I144" s="14"/>
      <c r="J144" s="63"/>
      <c r="K144" s="14"/>
      <c r="L144" s="63"/>
      <c r="M144" s="63"/>
      <c r="Q144" s="51"/>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2"/>
      <c r="HN144" s="62"/>
      <c r="HO144" s="62"/>
      <c r="HP144" s="62"/>
      <c r="HQ144" s="62"/>
      <c r="HR144" s="62"/>
      <c r="HS144" s="62"/>
      <c r="HT144" s="62"/>
      <c r="HU144" s="62"/>
      <c r="HV144" s="62"/>
      <c r="HW144" s="62"/>
      <c r="HX144" s="62"/>
      <c r="HY144" s="62"/>
      <c r="HZ144" s="62"/>
      <c r="IA144" s="62"/>
      <c r="IB144" s="62"/>
      <c r="IC144" s="62"/>
      <c r="ID144" s="62"/>
      <c r="IE144" s="62"/>
      <c r="IF144" s="62"/>
      <c r="IG144" s="62"/>
      <c r="IH144" s="62"/>
      <c r="II144" s="62"/>
      <c r="IJ144" s="62"/>
      <c r="IK144" s="62"/>
      <c r="IL144" s="62"/>
      <c r="IM144" s="62"/>
      <c r="IN144" s="62"/>
      <c r="IO144" s="62"/>
      <c r="IP144" s="62"/>
      <c r="IQ144" s="62"/>
      <c r="IR144" s="62"/>
      <c r="IS144" s="62"/>
      <c r="IT144" s="62"/>
      <c r="IU144" s="62"/>
      <c r="IV144" s="62"/>
      <c r="IW144" s="62"/>
      <c r="IX144" s="62"/>
      <c r="IY144" s="62"/>
      <c r="IZ144" s="62"/>
      <c r="JA144" s="62"/>
      <c r="JB144" s="62"/>
      <c r="JC144" s="62"/>
      <c r="JD144" s="62"/>
      <c r="JE144" s="62"/>
      <c r="JF144" s="62"/>
      <c r="JG144" s="62"/>
      <c r="JH144" s="62"/>
      <c r="JI144" s="62"/>
      <c r="JJ144" s="62"/>
      <c r="JK144" s="62"/>
      <c r="JL144" s="62"/>
      <c r="JM144" s="62"/>
      <c r="JN144" s="62"/>
      <c r="JO144" s="62"/>
      <c r="JP144" s="62"/>
      <c r="JQ144" s="62"/>
      <c r="JR144" s="62"/>
      <c r="JS144" s="62"/>
      <c r="JT144" s="62"/>
      <c r="JU144" s="62"/>
      <c r="JV144" s="62"/>
      <c r="JW144" s="62"/>
      <c r="JX144" s="62"/>
      <c r="JY144" s="62"/>
      <c r="JZ144" s="62"/>
      <c r="KA144" s="62"/>
      <c r="KB144" s="62"/>
      <c r="KC144" s="62"/>
      <c r="KD144" s="62"/>
      <c r="KE144" s="62"/>
      <c r="KF144" s="62"/>
      <c r="KG144" s="62"/>
      <c r="KH144" s="62"/>
      <c r="KI144" s="62"/>
      <c r="KJ144" s="62"/>
      <c r="KK144" s="62"/>
      <c r="KL144" s="62"/>
      <c r="KM144" s="62"/>
    </row>
    <row r="145" spans="3:299" s="13" customFormat="1" x14ac:dyDescent="0.25">
      <c r="C145" s="62"/>
      <c r="D145" s="62"/>
      <c r="E145" s="62"/>
      <c r="F145" s="62"/>
      <c r="H145" s="14"/>
      <c r="I145" s="14"/>
      <c r="J145" s="63"/>
      <c r="K145" s="14"/>
      <c r="L145" s="63"/>
      <c r="M145" s="63"/>
      <c r="Q145" s="51"/>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c r="HI145" s="62"/>
      <c r="HJ145" s="62"/>
      <c r="HK145" s="62"/>
      <c r="HL145" s="62"/>
      <c r="HM145" s="62"/>
      <c r="HN145" s="62"/>
      <c r="HO145" s="62"/>
      <c r="HP145" s="62"/>
      <c r="HQ145" s="62"/>
      <c r="HR145" s="62"/>
      <c r="HS145" s="62"/>
      <c r="HT145" s="62"/>
      <c r="HU145" s="62"/>
      <c r="HV145" s="62"/>
      <c r="HW145" s="62"/>
      <c r="HX145" s="62"/>
      <c r="HY145" s="62"/>
      <c r="HZ145" s="62"/>
      <c r="IA145" s="62"/>
      <c r="IB145" s="62"/>
      <c r="IC145" s="62"/>
      <c r="ID145" s="62"/>
      <c r="IE145" s="62"/>
      <c r="IF145" s="62"/>
      <c r="IG145" s="62"/>
      <c r="IH145" s="62"/>
      <c r="II145" s="62"/>
      <c r="IJ145" s="62"/>
      <c r="IK145" s="62"/>
      <c r="IL145" s="62"/>
      <c r="IM145" s="62"/>
      <c r="IN145" s="62"/>
      <c r="IO145" s="62"/>
      <c r="IP145" s="62"/>
      <c r="IQ145" s="62"/>
      <c r="IR145" s="62"/>
      <c r="IS145" s="62"/>
      <c r="IT145" s="62"/>
      <c r="IU145" s="62"/>
      <c r="IV145" s="62"/>
      <c r="IW145" s="62"/>
      <c r="IX145" s="62"/>
      <c r="IY145" s="62"/>
      <c r="IZ145" s="62"/>
      <c r="JA145" s="62"/>
      <c r="JB145" s="62"/>
      <c r="JC145" s="62"/>
      <c r="JD145" s="62"/>
      <c r="JE145" s="62"/>
      <c r="JF145" s="62"/>
      <c r="JG145" s="62"/>
      <c r="JH145" s="62"/>
      <c r="JI145" s="62"/>
      <c r="JJ145" s="62"/>
      <c r="JK145" s="62"/>
      <c r="JL145" s="62"/>
      <c r="JM145" s="62"/>
      <c r="JN145" s="62"/>
      <c r="JO145" s="62"/>
      <c r="JP145" s="62"/>
      <c r="JQ145" s="62"/>
      <c r="JR145" s="62"/>
      <c r="JS145" s="62"/>
      <c r="JT145" s="62"/>
      <c r="JU145" s="62"/>
      <c r="JV145" s="62"/>
      <c r="JW145" s="62"/>
      <c r="JX145" s="62"/>
      <c r="JY145" s="62"/>
      <c r="JZ145" s="62"/>
      <c r="KA145" s="62"/>
      <c r="KB145" s="62"/>
      <c r="KC145" s="62"/>
      <c r="KD145" s="62"/>
      <c r="KE145" s="62"/>
      <c r="KF145" s="62"/>
      <c r="KG145" s="62"/>
      <c r="KH145" s="62"/>
      <c r="KI145" s="62"/>
      <c r="KJ145" s="62"/>
      <c r="KK145" s="62"/>
      <c r="KL145" s="62"/>
      <c r="KM145" s="62"/>
    </row>
    <row r="146" spans="3:299" s="13" customFormat="1" x14ac:dyDescent="0.25">
      <c r="C146" s="62"/>
      <c r="D146" s="62"/>
      <c r="E146" s="62"/>
      <c r="F146" s="62"/>
      <c r="H146" s="14"/>
      <c r="I146" s="14"/>
      <c r="J146" s="63"/>
      <c r="K146" s="14"/>
      <c r="L146" s="63"/>
      <c r="M146" s="63"/>
      <c r="Q146" s="51"/>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c r="GN146" s="62"/>
      <c r="GO146" s="62"/>
      <c r="GP146" s="62"/>
      <c r="GQ146" s="62"/>
      <c r="GR146" s="62"/>
      <c r="GS146" s="62"/>
      <c r="GT146" s="62"/>
      <c r="GU146" s="62"/>
      <c r="GV146" s="62"/>
      <c r="GW146" s="62"/>
      <c r="GX146" s="62"/>
      <c r="GY146" s="62"/>
      <c r="GZ146" s="62"/>
      <c r="HA146" s="62"/>
      <c r="HB146" s="62"/>
      <c r="HC146" s="62"/>
      <c r="HD146" s="62"/>
      <c r="HE146" s="62"/>
      <c r="HF146" s="62"/>
      <c r="HG146" s="62"/>
      <c r="HH146" s="62"/>
      <c r="HI146" s="62"/>
      <c r="HJ146" s="62"/>
      <c r="HK146" s="62"/>
      <c r="HL146" s="62"/>
      <c r="HM146" s="62"/>
      <c r="HN146" s="62"/>
      <c r="HO146" s="62"/>
      <c r="HP146" s="62"/>
      <c r="HQ146" s="62"/>
      <c r="HR146" s="62"/>
      <c r="HS146" s="62"/>
      <c r="HT146" s="62"/>
      <c r="HU146" s="62"/>
      <c r="HV146" s="62"/>
      <c r="HW146" s="62"/>
      <c r="HX146" s="62"/>
      <c r="HY146" s="62"/>
      <c r="HZ146" s="62"/>
      <c r="IA146" s="62"/>
      <c r="IB146" s="62"/>
      <c r="IC146" s="62"/>
      <c r="ID146" s="62"/>
      <c r="IE146" s="62"/>
      <c r="IF146" s="62"/>
      <c r="IG146" s="62"/>
      <c r="IH146" s="62"/>
      <c r="II146" s="62"/>
      <c r="IJ146" s="62"/>
      <c r="IK146" s="62"/>
      <c r="IL146" s="62"/>
      <c r="IM146" s="62"/>
      <c r="IN146" s="62"/>
      <c r="IO146" s="62"/>
      <c r="IP146" s="62"/>
      <c r="IQ146" s="62"/>
      <c r="IR146" s="62"/>
      <c r="IS146" s="62"/>
      <c r="IT146" s="62"/>
      <c r="IU146" s="62"/>
      <c r="IV146" s="62"/>
      <c r="IW146" s="62"/>
      <c r="IX146" s="62"/>
      <c r="IY146" s="62"/>
      <c r="IZ146" s="62"/>
      <c r="JA146" s="62"/>
      <c r="JB146" s="62"/>
      <c r="JC146" s="62"/>
      <c r="JD146" s="62"/>
      <c r="JE146" s="62"/>
      <c r="JF146" s="62"/>
      <c r="JG146" s="62"/>
      <c r="JH146" s="62"/>
      <c r="JI146" s="62"/>
      <c r="JJ146" s="62"/>
      <c r="JK146" s="62"/>
      <c r="JL146" s="62"/>
      <c r="JM146" s="62"/>
      <c r="JN146" s="62"/>
      <c r="JO146" s="62"/>
      <c r="JP146" s="62"/>
      <c r="JQ146" s="62"/>
      <c r="JR146" s="62"/>
      <c r="JS146" s="62"/>
      <c r="JT146" s="62"/>
      <c r="JU146" s="62"/>
      <c r="JV146" s="62"/>
      <c r="JW146" s="62"/>
      <c r="JX146" s="62"/>
      <c r="JY146" s="62"/>
      <c r="JZ146" s="62"/>
      <c r="KA146" s="62"/>
      <c r="KB146" s="62"/>
      <c r="KC146" s="62"/>
      <c r="KD146" s="62"/>
      <c r="KE146" s="62"/>
      <c r="KF146" s="62"/>
      <c r="KG146" s="62"/>
      <c r="KH146" s="62"/>
      <c r="KI146" s="62"/>
      <c r="KJ146" s="62"/>
      <c r="KK146" s="62"/>
      <c r="KL146" s="62"/>
      <c r="KM146" s="62"/>
    </row>
    <row r="147" spans="3:299" s="13" customFormat="1" x14ac:dyDescent="0.25">
      <c r="C147" s="62"/>
      <c r="D147" s="62"/>
      <c r="E147" s="62"/>
      <c r="F147" s="62"/>
      <c r="H147" s="14"/>
      <c r="I147" s="14"/>
      <c r="J147" s="63"/>
      <c r="K147" s="14"/>
      <c r="L147" s="63"/>
      <c r="M147" s="63"/>
      <c r="Q147" s="51"/>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2"/>
      <c r="HN147" s="62"/>
      <c r="HO147" s="62"/>
      <c r="HP147" s="62"/>
      <c r="HQ147" s="62"/>
      <c r="HR147" s="62"/>
      <c r="HS147" s="62"/>
      <c r="HT147" s="62"/>
      <c r="HU147" s="62"/>
      <c r="HV147" s="62"/>
      <c r="HW147" s="62"/>
      <c r="HX147" s="62"/>
      <c r="HY147" s="62"/>
      <c r="HZ147" s="62"/>
      <c r="IA147" s="62"/>
      <c r="IB147" s="62"/>
      <c r="IC147" s="62"/>
      <c r="ID147" s="62"/>
      <c r="IE147" s="62"/>
      <c r="IF147" s="62"/>
      <c r="IG147" s="62"/>
      <c r="IH147" s="62"/>
      <c r="II147" s="62"/>
      <c r="IJ147" s="62"/>
      <c r="IK147" s="62"/>
      <c r="IL147" s="62"/>
      <c r="IM147" s="62"/>
      <c r="IN147" s="62"/>
      <c r="IO147" s="62"/>
      <c r="IP147" s="62"/>
      <c r="IQ147" s="62"/>
      <c r="IR147" s="62"/>
      <c r="IS147" s="62"/>
      <c r="IT147" s="62"/>
      <c r="IU147" s="62"/>
      <c r="IV147" s="62"/>
      <c r="IW147" s="62"/>
      <c r="IX147" s="62"/>
      <c r="IY147" s="62"/>
      <c r="IZ147" s="62"/>
      <c r="JA147" s="62"/>
      <c r="JB147" s="62"/>
      <c r="JC147" s="62"/>
      <c r="JD147" s="62"/>
      <c r="JE147" s="62"/>
      <c r="JF147" s="62"/>
      <c r="JG147" s="62"/>
      <c r="JH147" s="62"/>
      <c r="JI147" s="62"/>
      <c r="JJ147" s="62"/>
      <c r="JK147" s="62"/>
      <c r="JL147" s="62"/>
      <c r="JM147" s="62"/>
      <c r="JN147" s="62"/>
      <c r="JO147" s="62"/>
      <c r="JP147" s="62"/>
      <c r="JQ147" s="62"/>
      <c r="JR147" s="62"/>
      <c r="JS147" s="62"/>
      <c r="JT147" s="62"/>
      <c r="JU147" s="62"/>
      <c r="JV147" s="62"/>
      <c r="JW147" s="62"/>
      <c r="JX147" s="62"/>
      <c r="JY147" s="62"/>
      <c r="JZ147" s="62"/>
      <c r="KA147" s="62"/>
      <c r="KB147" s="62"/>
      <c r="KC147" s="62"/>
      <c r="KD147" s="62"/>
      <c r="KE147" s="62"/>
      <c r="KF147" s="62"/>
      <c r="KG147" s="62"/>
      <c r="KH147" s="62"/>
      <c r="KI147" s="62"/>
      <c r="KJ147" s="62"/>
      <c r="KK147" s="62"/>
      <c r="KL147" s="62"/>
      <c r="KM147" s="62"/>
    </row>
    <row r="148" spans="3:299" s="13" customFormat="1" x14ac:dyDescent="0.25">
      <c r="C148" s="62"/>
      <c r="D148" s="62"/>
      <c r="E148" s="62"/>
      <c r="F148" s="62"/>
      <c r="H148" s="14"/>
      <c r="I148" s="14"/>
      <c r="J148" s="63"/>
      <c r="K148" s="14"/>
      <c r="L148" s="63"/>
      <c r="M148" s="63"/>
      <c r="Q148" s="51"/>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62"/>
      <c r="HN148" s="62"/>
      <c r="HO148" s="62"/>
      <c r="HP148" s="62"/>
      <c r="HQ148" s="62"/>
      <c r="HR148" s="62"/>
      <c r="HS148" s="62"/>
      <c r="HT148" s="62"/>
      <c r="HU148" s="62"/>
      <c r="HV148" s="62"/>
      <c r="HW148" s="62"/>
      <c r="HX148" s="62"/>
      <c r="HY148" s="62"/>
      <c r="HZ148" s="62"/>
      <c r="IA148" s="62"/>
      <c r="IB148" s="62"/>
      <c r="IC148" s="62"/>
      <c r="ID148" s="62"/>
      <c r="IE148" s="62"/>
      <c r="IF148" s="62"/>
      <c r="IG148" s="62"/>
      <c r="IH148" s="62"/>
      <c r="II148" s="62"/>
      <c r="IJ148" s="62"/>
      <c r="IK148" s="62"/>
      <c r="IL148" s="62"/>
      <c r="IM148" s="62"/>
      <c r="IN148" s="62"/>
      <c r="IO148" s="62"/>
      <c r="IP148" s="62"/>
      <c r="IQ148" s="62"/>
      <c r="IR148" s="62"/>
      <c r="IS148" s="62"/>
      <c r="IT148" s="62"/>
      <c r="IU148" s="62"/>
      <c r="IV148" s="62"/>
      <c r="IW148" s="62"/>
      <c r="IX148" s="62"/>
      <c r="IY148" s="62"/>
      <c r="IZ148" s="62"/>
      <c r="JA148" s="62"/>
      <c r="JB148" s="62"/>
      <c r="JC148" s="62"/>
      <c r="JD148" s="62"/>
      <c r="JE148" s="62"/>
      <c r="JF148" s="62"/>
      <c r="JG148" s="62"/>
      <c r="JH148" s="62"/>
      <c r="JI148" s="62"/>
      <c r="JJ148" s="62"/>
      <c r="JK148" s="62"/>
      <c r="JL148" s="62"/>
      <c r="JM148" s="62"/>
      <c r="JN148" s="62"/>
      <c r="JO148" s="62"/>
      <c r="JP148" s="62"/>
      <c r="JQ148" s="62"/>
      <c r="JR148" s="62"/>
      <c r="JS148" s="62"/>
      <c r="JT148" s="62"/>
      <c r="JU148" s="62"/>
      <c r="JV148" s="62"/>
      <c r="JW148" s="62"/>
      <c r="JX148" s="62"/>
      <c r="JY148" s="62"/>
      <c r="JZ148" s="62"/>
      <c r="KA148" s="62"/>
      <c r="KB148" s="62"/>
      <c r="KC148" s="62"/>
      <c r="KD148" s="62"/>
      <c r="KE148" s="62"/>
      <c r="KF148" s="62"/>
      <c r="KG148" s="62"/>
      <c r="KH148" s="62"/>
      <c r="KI148" s="62"/>
      <c r="KJ148" s="62"/>
      <c r="KK148" s="62"/>
      <c r="KL148" s="62"/>
      <c r="KM148" s="62"/>
    </row>
    <row r="149" spans="3:299" s="13" customFormat="1" x14ac:dyDescent="0.25">
      <c r="C149" s="62"/>
      <c r="D149" s="62"/>
      <c r="E149" s="62"/>
      <c r="F149" s="62"/>
      <c r="H149" s="14"/>
      <c r="I149" s="14"/>
      <c r="J149" s="63"/>
      <c r="K149" s="14"/>
      <c r="L149" s="63"/>
      <c r="M149" s="63"/>
      <c r="Q149" s="51"/>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c r="GN149" s="62"/>
      <c r="GO149" s="62"/>
      <c r="GP149" s="62"/>
      <c r="GQ149" s="62"/>
      <c r="GR149" s="62"/>
      <c r="GS149" s="62"/>
      <c r="GT149" s="62"/>
      <c r="GU149" s="62"/>
      <c r="GV149" s="62"/>
      <c r="GW149" s="62"/>
      <c r="GX149" s="62"/>
      <c r="GY149" s="62"/>
      <c r="GZ149" s="62"/>
      <c r="HA149" s="62"/>
      <c r="HB149" s="62"/>
      <c r="HC149" s="62"/>
      <c r="HD149" s="62"/>
      <c r="HE149" s="62"/>
      <c r="HF149" s="62"/>
      <c r="HG149" s="62"/>
      <c r="HH149" s="62"/>
      <c r="HI149" s="62"/>
      <c r="HJ149" s="62"/>
      <c r="HK149" s="62"/>
      <c r="HL149" s="62"/>
      <c r="HM149" s="62"/>
      <c r="HN149" s="62"/>
      <c r="HO149" s="62"/>
      <c r="HP149" s="62"/>
      <c r="HQ149" s="62"/>
      <c r="HR149" s="62"/>
      <c r="HS149" s="62"/>
      <c r="HT149" s="62"/>
      <c r="HU149" s="62"/>
      <c r="HV149" s="62"/>
      <c r="HW149" s="62"/>
      <c r="HX149" s="62"/>
      <c r="HY149" s="62"/>
      <c r="HZ149" s="62"/>
      <c r="IA149" s="62"/>
      <c r="IB149" s="62"/>
      <c r="IC149" s="62"/>
      <c r="ID149" s="62"/>
      <c r="IE149" s="62"/>
      <c r="IF149" s="62"/>
      <c r="IG149" s="62"/>
      <c r="IH149" s="62"/>
      <c r="II149" s="62"/>
      <c r="IJ149" s="62"/>
      <c r="IK149" s="62"/>
      <c r="IL149" s="62"/>
      <c r="IM149" s="62"/>
      <c r="IN149" s="62"/>
      <c r="IO149" s="62"/>
      <c r="IP149" s="62"/>
      <c r="IQ149" s="62"/>
      <c r="IR149" s="62"/>
      <c r="IS149" s="62"/>
      <c r="IT149" s="62"/>
      <c r="IU149" s="62"/>
      <c r="IV149" s="62"/>
      <c r="IW149" s="62"/>
      <c r="IX149" s="62"/>
      <c r="IY149" s="62"/>
      <c r="IZ149" s="62"/>
      <c r="JA149" s="62"/>
      <c r="JB149" s="62"/>
      <c r="JC149" s="62"/>
      <c r="JD149" s="62"/>
      <c r="JE149" s="62"/>
      <c r="JF149" s="62"/>
      <c r="JG149" s="62"/>
      <c r="JH149" s="62"/>
      <c r="JI149" s="62"/>
      <c r="JJ149" s="62"/>
      <c r="JK149" s="62"/>
      <c r="JL149" s="62"/>
      <c r="JM149" s="62"/>
      <c r="JN149" s="62"/>
      <c r="JO149" s="62"/>
      <c r="JP149" s="62"/>
      <c r="JQ149" s="62"/>
      <c r="JR149" s="62"/>
      <c r="JS149" s="62"/>
      <c r="JT149" s="62"/>
      <c r="JU149" s="62"/>
      <c r="JV149" s="62"/>
      <c r="JW149" s="62"/>
      <c r="JX149" s="62"/>
      <c r="JY149" s="62"/>
      <c r="JZ149" s="62"/>
      <c r="KA149" s="62"/>
      <c r="KB149" s="62"/>
      <c r="KC149" s="62"/>
      <c r="KD149" s="62"/>
      <c r="KE149" s="62"/>
      <c r="KF149" s="62"/>
      <c r="KG149" s="62"/>
      <c r="KH149" s="62"/>
      <c r="KI149" s="62"/>
      <c r="KJ149" s="62"/>
      <c r="KK149" s="62"/>
      <c r="KL149" s="62"/>
      <c r="KM149" s="62"/>
    </row>
    <row r="150" spans="3:299" s="13" customFormat="1" x14ac:dyDescent="0.25">
      <c r="C150" s="62"/>
      <c r="D150" s="62"/>
      <c r="E150" s="62"/>
      <c r="F150" s="62"/>
      <c r="H150" s="14"/>
      <c r="I150" s="14"/>
      <c r="J150" s="63"/>
      <c r="K150" s="14"/>
      <c r="L150" s="63"/>
      <c r="M150" s="63"/>
      <c r="Q150" s="51"/>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c r="HI150" s="62"/>
      <c r="HJ150" s="62"/>
      <c r="HK150" s="62"/>
      <c r="HL150" s="62"/>
      <c r="HM150" s="62"/>
      <c r="HN150" s="62"/>
      <c r="HO150" s="62"/>
      <c r="HP150" s="62"/>
      <c r="HQ150" s="62"/>
      <c r="HR150" s="62"/>
      <c r="HS150" s="62"/>
      <c r="HT150" s="62"/>
      <c r="HU150" s="62"/>
      <c r="HV150" s="62"/>
      <c r="HW150" s="62"/>
      <c r="HX150" s="62"/>
      <c r="HY150" s="62"/>
      <c r="HZ150" s="62"/>
      <c r="IA150" s="62"/>
      <c r="IB150" s="62"/>
      <c r="IC150" s="62"/>
      <c r="ID150" s="62"/>
      <c r="IE150" s="62"/>
      <c r="IF150" s="62"/>
      <c r="IG150" s="62"/>
      <c r="IH150" s="62"/>
      <c r="II150" s="62"/>
      <c r="IJ150" s="62"/>
      <c r="IK150" s="62"/>
      <c r="IL150" s="62"/>
      <c r="IM150" s="62"/>
      <c r="IN150" s="62"/>
      <c r="IO150" s="62"/>
      <c r="IP150" s="62"/>
      <c r="IQ150" s="62"/>
      <c r="IR150" s="62"/>
      <c r="IS150" s="62"/>
      <c r="IT150" s="62"/>
      <c r="IU150" s="62"/>
      <c r="IV150" s="62"/>
      <c r="IW150" s="62"/>
      <c r="IX150" s="62"/>
      <c r="IY150" s="62"/>
      <c r="IZ150" s="62"/>
      <c r="JA150" s="62"/>
      <c r="JB150" s="62"/>
      <c r="JC150" s="62"/>
      <c r="JD150" s="62"/>
      <c r="JE150" s="62"/>
      <c r="JF150" s="62"/>
      <c r="JG150" s="62"/>
      <c r="JH150" s="62"/>
      <c r="JI150" s="62"/>
      <c r="JJ150" s="62"/>
      <c r="JK150" s="62"/>
      <c r="JL150" s="62"/>
      <c r="JM150" s="62"/>
      <c r="JN150" s="62"/>
      <c r="JO150" s="62"/>
      <c r="JP150" s="62"/>
      <c r="JQ150" s="62"/>
      <c r="JR150" s="62"/>
      <c r="JS150" s="62"/>
      <c r="JT150" s="62"/>
      <c r="JU150" s="62"/>
      <c r="JV150" s="62"/>
      <c r="JW150" s="62"/>
      <c r="JX150" s="62"/>
      <c r="JY150" s="62"/>
      <c r="JZ150" s="62"/>
      <c r="KA150" s="62"/>
      <c r="KB150" s="62"/>
      <c r="KC150" s="62"/>
      <c r="KD150" s="62"/>
      <c r="KE150" s="62"/>
      <c r="KF150" s="62"/>
      <c r="KG150" s="62"/>
      <c r="KH150" s="62"/>
      <c r="KI150" s="62"/>
      <c r="KJ150" s="62"/>
      <c r="KK150" s="62"/>
      <c r="KL150" s="62"/>
      <c r="KM150" s="62"/>
    </row>
    <row r="151" spans="3:299" s="13" customFormat="1" x14ac:dyDescent="0.25">
      <c r="C151" s="62"/>
      <c r="D151" s="62"/>
      <c r="E151" s="62"/>
      <c r="F151" s="62"/>
      <c r="H151" s="14"/>
      <c r="I151" s="14"/>
      <c r="J151" s="63"/>
      <c r="K151" s="14"/>
      <c r="L151" s="63"/>
      <c r="M151" s="63"/>
      <c r="Q151" s="51"/>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c r="GN151" s="62"/>
      <c r="GO151" s="62"/>
      <c r="GP151" s="62"/>
      <c r="GQ151" s="62"/>
      <c r="GR151" s="62"/>
      <c r="GS151" s="62"/>
      <c r="GT151" s="62"/>
      <c r="GU151" s="62"/>
      <c r="GV151" s="62"/>
      <c r="GW151" s="62"/>
      <c r="GX151" s="62"/>
      <c r="GY151" s="62"/>
      <c r="GZ151" s="62"/>
      <c r="HA151" s="62"/>
      <c r="HB151" s="62"/>
      <c r="HC151" s="62"/>
      <c r="HD151" s="62"/>
      <c r="HE151" s="62"/>
      <c r="HF151" s="62"/>
      <c r="HG151" s="62"/>
      <c r="HH151" s="62"/>
      <c r="HI151" s="62"/>
      <c r="HJ151" s="62"/>
      <c r="HK151" s="62"/>
      <c r="HL151" s="62"/>
      <c r="HM151" s="62"/>
      <c r="HN151" s="62"/>
      <c r="HO151" s="62"/>
      <c r="HP151" s="62"/>
      <c r="HQ151" s="62"/>
      <c r="HR151" s="62"/>
      <c r="HS151" s="62"/>
      <c r="HT151" s="62"/>
      <c r="HU151" s="62"/>
      <c r="HV151" s="62"/>
      <c r="HW151" s="62"/>
      <c r="HX151" s="62"/>
      <c r="HY151" s="62"/>
      <c r="HZ151" s="62"/>
      <c r="IA151" s="62"/>
      <c r="IB151" s="62"/>
      <c r="IC151" s="62"/>
      <c r="ID151" s="62"/>
      <c r="IE151" s="62"/>
      <c r="IF151" s="62"/>
      <c r="IG151" s="62"/>
      <c r="IH151" s="62"/>
      <c r="II151" s="62"/>
      <c r="IJ151" s="62"/>
      <c r="IK151" s="62"/>
      <c r="IL151" s="62"/>
      <c r="IM151" s="62"/>
      <c r="IN151" s="62"/>
      <c r="IO151" s="62"/>
      <c r="IP151" s="62"/>
      <c r="IQ151" s="62"/>
      <c r="IR151" s="62"/>
      <c r="IS151" s="62"/>
      <c r="IT151" s="62"/>
      <c r="IU151" s="62"/>
      <c r="IV151" s="62"/>
      <c r="IW151" s="62"/>
      <c r="IX151" s="62"/>
      <c r="IY151" s="62"/>
      <c r="IZ151" s="62"/>
      <c r="JA151" s="62"/>
      <c r="JB151" s="62"/>
      <c r="JC151" s="62"/>
      <c r="JD151" s="62"/>
      <c r="JE151" s="62"/>
      <c r="JF151" s="62"/>
      <c r="JG151" s="62"/>
      <c r="JH151" s="62"/>
      <c r="JI151" s="62"/>
      <c r="JJ151" s="62"/>
      <c r="JK151" s="62"/>
      <c r="JL151" s="62"/>
      <c r="JM151" s="62"/>
      <c r="JN151" s="62"/>
      <c r="JO151" s="62"/>
      <c r="JP151" s="62"/>
      <c r="JQ151" s="62"/>
      <c r="JR151" s="62"/>
      <c r="JS151" s="62"/>
      <c r="JT151" s="62"/>
      <c r="JU151" s="62"/>
      <c r="JV151" s="62"/>
      <c r="JW151" s="62"/>
      <c r="JX151" s="62"/>
      <c r="JY151" s="62"/>
      <c r="JZ151" s="62"/>
      <c r="KA151" s="62"/>
      <c r="KB151" s="62"/>
      <c r="KC151" s="62"/>
      <c r="KD151" s="62"/>
      <c r="KE151" s="62"/>
      <c r="KF151" s="62"/>
      <c r="KG151" s="62"/>
      <c r="KH151" s="62"/>
      <c r="KI151" s="62"/>
      <c r="KJ151" s="62"/>
      <c r="KK151" s="62"/>
      <c r="KL151" s="62"/>
      <c r="KM151" s="62"/>
    </row>
    <row r="152" spans="3:299" s="13" customFormat="1" x14ac:dyDescent="0.25">
      <c r="C152" s="62"/>
      <c r="D152" s="62"/>
      <c r="E152" s="62"/>
      <c r="F152" s="62"/>
      <c r="H152" s="14"/>
      <c r="I152" s="14"/>
      <c r="J152" s="63"/>
      <c r="K152" s="14"/>
      <c r="L152" s="63"/>
      <c r="M152" s="63"/>
      <c r="Q152" s="51"/>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W152" s="62"/>
      <c r="GX152" s="62"/>
      <c r="GY152" s="62"/>
      <c r="GZ152" s="62"/>
      <c r="HA152" s="62"/>
      <c r="HB152" s="62"/>
      <c r="HC152" s="62"/>
      <c r="HD152" s="62"/>
      <c r="HE152" s="62"/>
      <c r="HF152" s="62"/>
      <c r="HG152" s="62"/>
      <c r="HH152" s="62"/>
      <c r="HI152" s="62"/>
      <c r="HJ152" s="62"/>
      <c r="HK152" s="62"/>
      <c r="HL152" s="62"/>
      <c r="HM152" s="62"/>
      <c r="HN152" s="62"/>
      <c r="HO152" s="62"/>
      <c r="HP152" s="62"/>
      <c r="HQ152" s="62"/>
      <c r="HR152" s="62"/>
      <c r="HS152" s="62"/>
      <c r="HT152" s="62"/>
      <c r="HU152" s="62"/>
      <c r="HV152" s="62"/>
      <c r="HW152" s="62"/>
      <c r="HX152" s="62"/>
      <c r="HY152" s="62"/>
      <c r="HZ152" s="62"/>
      <c r="IA152" s="62"/>
      <c r="IB152" s="62"/>
      <c r="IC152" s="62"/>
      <c r="ID152" s="62"/>
      <c r="IE152" s="62"/>
      <c r="IF152" s="62"/>
      <c r="IG152" s="62"/>
      <c r="IH152" s="62"/>
      <c r="II152" s="62"/>
      <c r="IJ152" s="62"/>
      <c r="IK152" s="62"/>
      <c r="IL152" s="62"/>
      <c r="IM152" s="62"/>
      <c r="IN152" s="62"/>
      <c r="IO152" s="62"/>
      <c r="IP152" s="62"/>
      <c r="IQ152" s="62"/>
      <c r="IR152" s="62"/>
      <c r="IS152" s="62"/>
      <c r="IT152" s="62"/>
      <c r="IU152" s="62"/>
      <c r="IV152" s="62"/>
      <c r="IW152" s="62"/>
      <c r="IX152" s="62"/>
      <c r="IY152" s="62"/>
      <c r="IZ152" s="62"/>
      <c r="JA152" s="62"/>
      <c r="JB152" s="62"/>
      <c r="JC152" s="62"/>
      <c r="JD152" s="62"/>
      <c r="JE152" s="62"/>
      <c r="JF152" s="62"/>
      <c r="JG152" s="62"/>
      <c r="JH152" s="62"/>
      <c r="JI152" s="62"/>
      <c r="JJ152" s="62"/>
      <c r="JK152" s="62"/>
      <c r="JL152" s="62"/>
      <c r="JM152" s="62"/>
      <c r="JN152" s="62"/>
      <c r="JO152" s="62"/>
      <c r="JP152" s="62"/>
      <c r="JQ152" s="62"/>
      <c r="JR152" s="62"/>
      <c r="JS152" s="62"/>
      <c r="JT152" s="62"/>
      <c r="JU152" s="62"/>
      <c r="JV152" s="62"/>
      <c r="JW152" s="62"/>
      <c r="JX152" s="62"/>
      <c r="JY152" s="62"/>
      <c r="JZ152" s="62"/>
      <c r="KA152" s="62"/>
      <c r="KB152" s="62"/>
      <c r="KC152" s="62"/>
      <c r="KD152" s="62"/>
      <c r="KE152" s="62"/>
      <c r="KF152" s="62"/>
      <c r="KG152" s="62"/>
      <c r="KH152" s="62"/>
      <c r="KI152" s="62"/>
      <c r="KJ152" s="62"/>
      <c r="KK152" s="62"/>
      <c r="KL152" s="62"/>
      <c r="KM152" s="62"/>
    </row>
    <row r="153" spans="3:299" s="13" customFormat="1" x14ac:dyDescent="0.25">
      <c r="C153" s="62"/>
      <c r="D153" s="62"/>
      <c r="E153" s="62"/>
      <c r="F153" s="62"/>
      <c r="H153" s="14"/>
      <c r="I153" s="14"/>
      <c r="J153" s="63"/>
      <c r="K153" s="14"/>
      <c r="L153" s="63"/>
      <c r="M153" s="63"/>
      <c r="Q153" s="51"/>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62"/>
      <c r="HN153" s="62"/>
      <c r="HO153" s="62"/>
      <c r="HP153" s="62"/>
      <c r="HQ153" s="62"/>
      <c r="HR153" s="62"/>
      <c r="HS153" s="62"/>
      <c r="HT153" s="62"/>
      <c r="HU153" s="62"/>
      <c r="HV153" s="62"/>
      <c r="HW153" s="62"/>
      <c r="HX153" s="62"/>
      <c r="HY153" s="62"/>
      <c r="HZ153" s="62"/>
      <c r="IA153" s="62"/>
      <c r="IB153" s="62"/>
      <c r="IC153" s="62"/>
      <c r="ID153" s="62"/>
      <c r="IE153" s="62"/>
      <c r="IF153" s="62"/>
      <c r="IG153" s="62"/>
      <c r="IH153" s="62"/>
      <c r="II153" s="62"/>
      <c r="IJ153" s="62"/>
      <c r="IK153" s="62"/>
      <c r="IL153" s="62"/>
      <c r="IM153" s="62"/>
      <c r="IN153" s="62"/>
      <c r="IO153" s="62"/>
      <c r="IP153" s="62"/>
      <c r="IQ153" s="62"/>
      <c r="IR153" s="62"/>
      <c r="IS153" s="62"/>
      <c r="IT153" s="62"/>
      <c r="IU153" s="62"/>
      <c r="IV153" s="62"/>
      <c r="IW153" s="62"/>
      <c r="IX153" s="62"/>
      <c r="IY153" s="62"/>
      <c r="IZ153" s="62"/>
      <c r="JA153" s="62"/>
      <c r="JB153" s="62"/>
      <c r="JC153" s="62"/>
      <c r="JD153" s="62"/>
      <c r="JE153" s="62"/>
      <c r="JF153" s="62"/>
      <c r="JG153" s="62"/>
      <c r="JH153" s="62"/>
      <c r="JI153" s="62"/>
      <c r="JJ153" s="62"/>
      <c r="JK153" s="62"/>
      <c r="JL153" s="62"/>
      <c r="JM153" s="62"/>
      <c r="JN153" s="62"/>
      <c r="JO153" s="62"/>
      <c r="JP153" s="62"/>
      <c r="JQ153" s="62"/>
      <c r="JR153" s="62"/>
      <c r="JS153" s="62"/>
      <c r="JT153" s="62"/>
      <c r="JU153" s="62"/>
      <c r="JV153" s="62"/>
      <c r="JW153" s="62"/>
      <c r="JX153" s="62"/>
      <c r="JY153" s="62"/>
      <c r="JZ153" s="62"/>
      <c r="KA153" s="62"/>
      <c r="KB153" s="62"/>
      <c r="KC153" s="62"/>
      <c r="KD153" s="62"/>
      <c r="KE153" s="62"/>
      <c r="KF153" s="62"/>
      <c r="KG153" s="62"/>
      <c r="KH153" s="62"/>
      <c r="KI153" s="62"/>
      <c r="KJ153" s="62"/>
      <c r="KK153" s="62"/>
      <c r="KL153" s="62"/>
      <c r="KM153" s="62"/>
    </row>
    <row r="154" spans="3:299" s="13" customFormat="1" x14ac:dyDescent="0.25">
      <c r="C154" s="62"/>
      <c r="D154" s="62"/>
      <c r="E154" s="62"/>
      <c r="F154" s="62"/>
      <c r="H154" s="14"/>
      <c r="I154" s="14"/>
      <c r="J154" s="63"/>
      <c r="K154" s="14"/>
      <c r="L154" s="63"/>
      <c r="M154" s="63"/>
      <c r="Q154" s="51"/>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2"/>
      <c r="HN154" s="62"/>
      <c r="HO154" s="62"/>
      <c r="HP154" s="62"/>
      <c r="HQ154" s="62"/>
      <c r="HR154" s="62"/>
      <c r="HS154" s="62"/>
      <c r="HT154" s="62"/>
      <c r="HU154" s="62"/>
      <c r="HV154" s="62"/>
      <c r="HW154" s="62"/>
      <c r="HX154" s="62"/>
      <c r="HY154" s="62"/>
      <c r="HZ154" s="62"/>
      <c r="IA154" s="62"/>
      <c r="IB154" s="62"/>
      <c r="IC154" s="62"/>
      <c r="ID154" s="62"/>
      <c r="IE154" s="62"/>
      <c r="IF154" s="62"/>
      <c r="IG154" s="62"/>
      <c r="IH154" s="62"/>
      <c r="II154" s="62"/>
      <c r="IJ154" s="62"/>
      <c r="IK154" s="62"/>
      <c r="IL154" s="62"/>
      <c r="IM154" s="62"/>
      <c r="IN154" s="62"/>
      <c r="IO154" s="62"/>
      <c r="IP154" s="62"/>
      <c r="IQ154" s="62"/>
      <c r="IR154" s="62"/>
      <c r="IS154" s="62"/>
      <c r="IT154" s="62"/>
      <c r="IU154" s="62"/>
      <c r="IV154" s="62"/>
      <c r="IW154" s="62"/>
      <c r="IX154" s="62"/>
      <c r="IY154" s="62"/>
      <c r="IZ154" s="62"/>
      <c r="JA154" s="62"/>
      <c r="JB154" s="62"/>
      <c r="JC154" s="62"/>
      <c r="JD154" s="62"/>
      <c r="JE154" s="62"/>
      <c r="JF154" s="62"/>
      <c r="JG154" s="62"/>
      <c r="JH154" s="62"/>
      <c r="JI154" s="62"/>
      <c r="JJ154" s="62"/>
      <c r="JK154" s="62"/>
      <c r="JL154" s="62"/>
      <c r="JM154" s="62"/>
      <c r="JN154" s="62"/>
      <c r="JO154" s="62"/>
      <c r="JP154" s="62"/>
      <c r="JQ154" s="62"/>
      <c r="JR154" s="62"/>
      <c r="JS154" s="62"/>
      <c r="JT154" s="62"/>
      <c r="JU154" s="62"/>
      <c r="JV154" s="62"/>
      <c r="JW154" s="62"/>
      <c r="JX154" s="62"/>
      <c r="JY154" s="62"/>
      <c r="JZ154" s="62"/>
      <c r="KA154" s="62"/>
      <c r="KB154" s="62"/>
      <c r="KC154" s="62"/>
      <c r="KD154" s="62"/>
      <c r="KE154" s="62"/>
      <c r="KF154" s="62"/>
      <c r="KG154" s="62"/>
      <c r="KH154" s="62"/>
      <c r="KI154" s="62"/>
      <c r="KJ154" s="62"/>
      <c r="KK154" s="62"/>
      <c r="KL154" s="62"/>
      <c r="KM154" s="62"/>
    </row>
    <row r="155" spans="3:299" s="13" customFormat="1" x14ac:dyDescent="0.25">
      <c r="C155" s="62"/>
      <c r="D155" s="62"/>
      <c r="E155" s="62"/>
      <c r="F155" s="62"/>
      <c r="H155" s="14"/>
      <c r="I155" s="14"/>
      <c r="J155" s="63"/>
      <c r="K155" s="14"/>
      <c r="L155" s="63"/>
      <c r="M155" s="63"/>
      <c r="Q155" s="51"/>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W155" s="62"/>
      <c r="GX155" s="62"/>
      <c r="GY155" s="62"/>
      <c r="GZ155" s="62"/>
      <c r="HA155" s="62"/>
      <c r="HB155" s="62"/>
      <c r="HC155" s="62"/>
      <c r="HD155" s="62"/>
      <c r="HE155" s="62"/>
      <c r="HF155" s="62"/>
      <c r="HG155" s="62"/>
      <c r="HH155" s="62"/>
      <c r="HI155" s="62"/>
      <c r="HJ155" s="62"/>
      <c r="HK155" s="62"/>
      <c r="HL155" s="62"/>
      <c r="HM155" s="62"/>
      <c r="HN155" s="62"/>
      <c r="HO155" s="62"/>
      <c r="HP155" s="62"/>
      <c r="HQ155" s="62"/>
      <c r="HR155" s="62"/>
      <c r="HS155" s="62"/>
      <c r="HT155" s="62"/>
      <c r="HU155" s="62"/>
      <c r="HV155" s="62"/>
      <c r="HW155" s="62"/>
      <c r="HX155" s="62"/>
      <c r="HY155" s="62"/>
      <c r="HZ155" s="62"/>
      <c r="IA155" s="62"/>
      <c r="IB155" s="62"/>
      <c r="IC155" s="62"/>
      <c r="ID155" s="62"/>
      <c r="IE155" s="62"/>
      <c r="IF155" s="62"/>
      <c r="IG155" s="62"/>
      <c r="IH155" s="62"/>
      <c r="II155" s="62"/>
      <c r="IJ155" s="62"/>
      <c r="IK155" s="62"/>
      <c r="IL155" s="62"/>
      <c r="IM155" s="62"/>
      <c r="IN155" s="62"/>
      <c r="IO155" s="62"/>
      <c r="IP155" s="62"/>
      <c r="IQ155" s="62"/>
      <c r="IR155" s="62"/>
      <c r="IS155" s="62"/>
      <c r="IT155" s="62"/>
      <c r="IU155" s="62"/>
      <c r="IV155" s="62"/>
      <c r="IW155" s="62"/>
      <c r="IX155" s="62"/>
      <c r="IY155" s="62"/>
      <c r="IZ155" s="62"/>
      <c r="JA155" s="62"/>
      <c r="JB155" s="62"/>
      <c r="JC155" s="62"/>
      <c r="JD155" s="62"/>
      <c r="JE155" s="62"/>
      <c r="JF155" s="62"/>
      <c r="JG155" s="62"/>
      <c r="JH155" s="62"/>
      <c r="JI155" s="62"/>
      <c r="JJ155" s="62"/>
      <c r="JK155" s="62"/>
      <c r="JL155" s="62"/>
      <c r="JM155" s="62"/>
      <c r="JN155" s="62"/>
      <c r="JO155" s="62"/>
      <c r="JP155" s="62"/>
      <c r="JQ155" s="62"/>
      <c r="JR155" s="62"/>
      <c r="JS155" s="62"/>
      <c r="JT155" s="62"/>
      <c r="JU155" s="62"/>
      <c r="JV155" s="62"/>
      <c r="JW155" s="62"/>
      <c r="JX155" s="62"/>
      <c r="JY155" s="62"/>
      <c r="JZ155" s="62"/>
      <c r="KA155" s="62"/>
      <c r="KB155" s="62"/>
      <c r="KC155" s="62"/>
      <c r="KD155" s="62"/>
      <c r="KE155" s="62"/>
      <c r="KF155" s="62"/>
      <c r="KG155" s="62"/>
      <c r="KH155" s="62"/>
      <c r="KI155" s="62"/>
      <c r="KJ155" s="62"/>
      <c r="KK155" s="62"/>
      <c r="KL155" s="62"/>
      <c r="KM155" s="62"/>
    </row>
    <row r="156" spans="3:299" s="13" customFormat="1" x14ac:dyDescent="0.25">
      <c r="C156" s="62"/>
      <c r="D156" s="62"/>
      <c r="E156" s="62"/>
      <c r="F156" s="62"/>
      <c r="H156" s="14"/>
      <c r="I156" s="14"/>
      <c r="J156" s="63"/>
      <c r="K156" s="14"/>
      <c r="L156" s="63"/>
      <c r="M156" s="63"/>
      <c r="Q156" s="51"/>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W156" s="62"/>
      <c r="GX156" s="62"/>
      <c r="GY156" s="62"/>
      <c r="GZ156" s="62"/>
      <c r="HA156" s="62"/>
      <c r="HB156" s="62"/>
      <c r="HC156" s="62"/>
      <c r="HD156" s="62"/>
      <c r="HE156" s="62"/>
      <c r="HF156" s="62"/>
      <c r="HG156" s="62"/>
      <c r="HH156" s="62"/>
      <c r="HI156" s="62"/>
      <c r="HJ156" s="62"/>
      <c r="HK156" s="62"/>
      <c r="HL156" s="62"/>
      <c r="HM156" s="62"/>
      <c r="HN156" s="62"/>
      <c r="HO156" s="62"/>
      <c r="HP156" s="62"/>
      <c r="HQ156" s="62"/>
      <c r="HR156" s="62"/>
      <c r="HS156" s="62"/>
      <c r="HT156" s="62"/>
      <c r="HU156" s="62"/>
      <c r="HV156" s="62"/>
      <c r="HW156" s="62"/>
      <c r="HX156" s="62"/>
      <c r="HY156" s="62"/>
      <c r="HZ156" s="62"/>
      <c r="IA156" s="62"/>
      <c r="IB156" s="62"/>
      <c r="IC156" s="62"/>
      <c r="ID156" s="62"/>
      <c r="IE156" s="62"/>
      <c r="IF156" s="62"/>
      <c r="IG156" s="62"/>
      <c r="IH156" s="62"/>
      <c r="II156" s="62"/>
      <c r="IJ156" s="62"/>
      <c r="IK156" s="62"/>
      <c r="IL156" s="62"/>
      <c r="IM156" s="62"/>
      <c r="IN156" s="62"/>
      <c r="IO156" s="62"/>
      <c r="IP156" s="62"/>
      <c r="IQ156" s="62"/>
      <c r="IR156" s="62"/>
      <c r="IS156" s="62"/>
      <c r="IT156" s="62"/>
      <c r="IU156" s="62"/>
      <c r="IV156" s="62"/>
      <c r="IW156" s="62"/>
      <c r="IX156" s="62"/>
      <c r="IY156" s="62"/>
      <c r="IZ156" s="62"/>
      <c r="JA156" s="62"/>
      <c r="JB156" s="62"/>
      <c r="JC156" s="62"/>
      <c r="JD156" s="62"/>
      <c r="JE156" s="62"/>
      <c r="JF156" s="62"/>
      <c r="JG156" s="62"/>
      <c r="JH156" s="62"/>
      <c r="JI156" s="62"/>
      <c r="JJ156" s="62"/>
      <c r="JK156" s="62"/>
      <c r="JL156" s="62"/>
      <c r="JM156" s="62"/>
      <c r="JN156" s="62"/>
      <c r="JO156" s="62"/>
      <c r="JP156" s="62"/>
      <c r="JQ156" s="62"/>
      <c r="JR156" s="62"/>
      <c r="JS156" s="62"/>
      <c r="JT156" s="62"/>
      <c r="JU156" s="62"/>
      <c r="JV156" s="62"/>
      <c r="JW156" s="62"/>
      <c r="JX156" s="62"/>
      <c r="JY156" s="62"/>
      <c r="JZ156" s="62"/>
      <c r="KA156" s="62"/>
      <c r="KB156" s="62"/>
      <c r="KC156" s="62"/>
      <c r="KD156" s="62"/>
      <c r="KE156" s="62"/>
      <c r="KF156" s="62"/>
      <c r="KG156" s="62"/>
      <c r="KH156" s="62"/>
      <c r="KI156" s="62"/>
      <c r="KJ156" s="62"/>
      <c r="KK156" s="62"/>
      <c r="KL156" s="62"/>
      <c r="KM156" s="62"/>
    </row>
    <row r="157" spans="3:299" s="13" customFormat="1" x14ac:dyDescent="0.25">
      <c r="C157" s="62"/>
      <c r="D157" s="62"/>
      <c r="E157" s="62"/>
      <c r="F157" s="62"/>
      <c r="H157" s="14"/>
      <c r="I157" s="14"/>
      <c r="J157" s="63"/>
      <c r="K157" s="14"/>
      <c r="L157" s="63"/>
      <c r="M157" s="63"/>
      <c r="Q157" s="51"/>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62"/>
      <c r="HN157" s="62"/>
      <c r="HO157" s="62"/>
      <c r="HP157" s="62"/>
      <c r="HQ157" s="62"/>
      <c r="HR157" s="62"/>
      <c r="HS157" s="62"/>
      <c r="HT157" s="62"/>
      <c r="HU157" s="62"/>
      <c r="HV157" s="62"/>
      <c r="HW157" s="62"/>
      <c r="HX157" s="62"/>
      <c r="HY157" s="62"/>
      <c r="HZ157" s="62"/>
      <c r="IA157" s="62"/>
      <c r="IB157" s="62"/>
      <c r="IC157" s="62"/>
      <c r="ID157" s="62"/>
      <c r="IE157" s="62"/>
      <c r="IF157" s="62"/>
      <c r="IG157" s="62"/>
      <c r="IH157" s="62"/>
      <c r="II157" s="62"/>
      <c r="IJ157" s="62"/>
      <c r="IK157" s="62"/>
      <c r="IL157" s="62"/>
      <c r="IM157" s="62"/>
      <c r="IN157" s="62"/>
      <c r="IO157" s="62"/>
      <c r="IP157" s="62"/>
      <c r="IQ157" s="62"/>
      <c r="IR157" s="62"/>
      <c r="IS157" s="62"/>
      <c r="IT157" s="62"/>
      <c r="IU157" s="62"/>
      <c r="IV157" s="62"/>
      <c r="IW157" s="62"/>
      <c r="IX157" s="62"/>
      <c r="IY157" s="62"/>
      <c r="IZ157" s="62"/>
      <c r="JA157" s="62"/>
      <c r="JB157" s="62"/>
      <c r="JC157" s="62"/>
      <c r="JD157" s="62"/>
      <c r="JE157" s="62"/>
      <c r="JF157" s="62"/>
      <c r="JG157" s="62"/>
      <c r="JH157" s="62"/>
      <c r="JI157" s="62"/>
      <c r="JJ157" s="62"/>
      <c r="JK157" s="62"/>
      <c r="JL157" s="62"/>
      <c r="JM157" s="62"/>
      <c r="JN157" s="62"/>
      <c r="JO157" s="62"/>
      <c r="JP157" s="62"/>
      <c r="JQ157" s="62"/>
      <c r="JR157" s="62"/>
      <c r="JS157" s="62"/>
      <c r="JT157" s="62"/>
      <c r="JU157" s="62"/>
      <c r="JV157" s="62"/>
      <c r="JW157" s="62"/>
      <c r="JX157" s="62"/>
      <c r="JY157" s="62"/>
      <c r="JZ157" s="62"/>
      <c r="KA157" s="62"/>
      <c r="KB157" s="62"/>
      <c r="KC157" s="62"/>
      <c r="KD157" s="62"/>
      <c r="KE157" s="62"/>
      <c r="KF157" s="62"/>
      <c r="KG157" s="62"/>
      <c r="KH157" s="62"/>
      <c r="KI157" s="62"/>
      <c r="KJ157" s="62"/>
      <c r="KK157" s="62"/>
      <c r="KL157" s="62"/>
      <c r="KM157" s="62"/>
    </row>
    <row r="158" spans="3:299" s="13" customFormat="1" x14ac:dyDescent="0.25">
      <c r="C158" s="62"/>
      <c r="D158" s="62"/>
      <c r="E158" s="62"/>
      <c r="F158" s="62"/>
      <c r="I158" s="14"/>
      <c r="J158" s="63"/>
      <c r="K158" s="14"/>
      <c r="L158" s="63"/>
      <c r="M158" s="63"/>
      <c r="Q158" s="51"/>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62"/>
      <c r="HN158" s="62"/>
      <c r="HO158" s="62"/>
      <c r="HP158" s="62"/>
      <c r="HQ158" s="62"/>
      <c r="HR158" s="62"/>
      <c r="HS158" s="62"/>
      <c r="HT158" s="62"/>
      <c r="HU158" s="62"/>
      <c r="HV158" s="62"/>
      <c r="HW158" s="62"/>
      <c r="HX158" s="62"/>
      <c r="HY158" s="62"/>
      <c r="HZ158" s="62"/>
      <c r="IA158" s="62"/>
      <c r="IB158" s="62"/>
      <c r="IC158" s="62"/>
      <c r="ID158" s="62"/>
      <c r="IE158" s="62"/>
      <c r="IF158" s="62"/>
      <c r="IG158" s="62"/>
      <c r="IH158" s="62"/>
      <c r="II158" s="62"/>
      <c r="IJ158" s="62"/>
      <c r="IK158" s="62"/>
      <c r="IL158" s="62"/>
      <c r="IM158" s="62"/>
      <c r="IN158" s="62"/>
      <c r="IO158" s="62"/>
      <c r="IP158" s="62"/>
      <c r="IQ158" s="62"/>
      <c r="IR158" s="62"/>
      <c r="IS158" s="62"/>
      <c r="IT158" s="62"/>
      <c r="IU158" s="62"/>
      <c r="IV158" s="62"/>
      <c r="IW158" s="62"/>
      <c r="IX158" s="62"/>
      <c r="IY158" s="62"/>
      <c r="IZ158" s="62"/>
      <c r="JA158" s="62"/>
      <c r="JB158" s="62"/>
      <c r="JC158" s="62"/>
      <c r="JD158" s="62"/>
      <c r="JE158" s="62"/>
      <c r="JF158" s="62"/>
      <c r="JG158" s="62"/>
      <c r="JH158" s="62"/>
      <c r="JI158" s="62"/>
      <c r="JJ158" s="62"/>
      <c r="JK158" s="62"/>
      <c r="JL158" s="62"/>
      <c r="JM158" s="62"/>
      <c r="JN158" s="62"/>
      <c r="JO158" s="62"/>
      <c r="JP158" s="62"/>
      <c r="JQ158" s="62"/>
      <c r="JR158" s="62"/>
      <c r="JS158" s="62"/>
      <c r="JT158" s="62"/>
      <c r="JU158" s="62"/>
      <c r="JV158" s="62"/>
      <c r="JW158" s="62"/>
      <c r="JX158" s="62"/>
      <c r="JY158" s="62"/>
      <c r="JZ158" s="62"/>
      <c r="KA158" s="62"/>
      <c r="KB158" s="62"/>
      <c r="KC158" s="62"/>
      <c r="KD158" s="62"/>
      <c r="KE158" s="62"/>
      <c r="KF158" s="62"/>
      <c r="KG158" s="62"/>
      <c r="KH158" s="62"/>
      <c r="KI158" s="62"/>
      <c r="KJ158" s="62"/>
      <c r="KK158" s="62"/>
      <c r="KL158" s="62"/>
      <c r="KM158" s="62"/>
    </row>
    <row r="159" spans="3:299" s="13" customFormat="1" x14ac:dyDescent="0.25">
      <c r="C159" s="62"/>
      <c r="D159" s="62"/>
      <c r="E159" s="62"/>
      <c r="F159" s="62"/>
      <c r="I159" s="14"/>
      <c r="J159" s="63"/>
      <c r="K159" s="14"/>
      <c r="L159" s="63"/>
      <c r="M159" s="63"/>
      <c r="Q159" s="51"/>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W159" s="62"/>
      <c r="GX159" s="62"/>
      <c r="GY159" s="62"/>
      <c r="GZ159" s="62"/>
      <c r="HA159" s="62"/>
      <c r="HB159" s="62"/>
      <c r="HC159" s="62"/>
      <c r="HD159" s="62"/>
      <c r="HE159" s="62"/>
      <c r="HF159" s="62"/>
      <c r="HG159" s="62"/>
      <c r="HH159" s="62"/>
      <c r="HI159" s="62"/>
      <c r="HJ159" s="62"/>
      <c r="HK159" s="62"/>
      <c r="HL159" s="62"/>
      <c r="HM159" s="62"/>
      <c r="HN159" s="62"/>
      <c r="HO159" s="62"/>
      <c r="HP159" s="62"/>
      <c r="HQ159" s="62"/>
      <c r="HR159" s="62"/>
      <c r="HS159" s="62"/>
      <c r="HT159" s="62"/>
      <c r="HU159" s="62"/>
      <c r="HV159" s="62"/>
      <c r="HW159" s="62"/>
      <c r="HX159" s="62"/>
      <c r="HY159" s="62"/>
      <c r="HZ159" s="62"/>
      <c r="IA159" s="62"/>
      <c r="IB159" s="62"/>
      <c r="IC159" s="62"/>
      <c r="ID159" s="62"/>
      <c r="IE159" s="62"/>
      <c r="IF159" s="62"/>
      <c r="IG159" s="62"/>
      <c r="IH159" s="62"/>
      <c r="II159" s="62"/>
      <c r="IJ159" s="62"/>
      <c r="IK159" s="62"/>
      <c r="IL159" s="62"/>
      <c r="IM159" s="62"/>
      <c r="IN159" s="62"/>
      <c r="IO159" s="62"/>
      <c r="IP159" s="62"/>
      <c r="IQ159" s="62"/>
      <c r="IR159" s="62"/>
      <c r="IS159" s="62"/>
      <c r="IT159" s="62"/>
      <c r="IU159" s="62"/>
      <c r="IV159" s="62"/>
      <c r="IW159" s="62"/>
      <c r="IX159" s="62"/>
      <c r="IY159" s="62"/>
      <c r="IZ159" s="62"/>
      <c r="JA159" s="62"/>
      <c r="JB159" s="62"/>
      <c r="JC159" s="62"/>
      <c r="JD159" s="62"/>
      <c r="JE159" s="62"/>
      <c r="JF159" s="62"/>
      <c r="JG159" s="62"/>
      <c r="JH159" s="62"/>
      <c r="JI159" s="62"/>
      <c r="JJ159" s="62"/>
      <c r="JK159" s="62"/>
      <c r="JL159" s="62"/>
      <c r="JM159" s="62"/>
      <c r="JN159" s="62"/>
      <c r="JO159" s="62"/>
      <c r="JP159" s="62"/>
      <c r="JQ159" s="62"/>
      <c r="JR159" s="62"/>
      <c r="JS159" s="62"/>
      <c r="JT159" s="62"/>
      <c r="JU159" s="62"/>
      <c r="JV159" s="62"/>
      <c r="JW159" s="62"/>
      <c r="JX159" s="62"/>
      <c r="JY159" s="62"/>
      <c r="JZ159" s="62"/>
      <c r="KA159" s="62"/>
      <c r="KB159" s="62"/>
      <c r="KC159" s="62"/>
      <c r="KD159" s="62"/>
      <c r="KE159" s="62"/>
      <c r="KF159" s="62"/>
      <c r="KG159" s="62"/>
      <c r="KH159" s="62"/>
      <c r="KI159" s="62"/>
      <c r="KJ159" s="62"/>
      <c r="KK159" s="62"/>
      <c r="KL159" s="62"/>
      <c r="KM159" s="62"/>
    </row>
    <row r="160" spans="3:299" s="13" customFormat="1" x14ac:dyDescent="0.25">
      <c r="C160" s="62"/>
      <c r="D160" s="62"/>
      <c r="E160" s="62"/>
      <c r="F160" s="62"/>
      <c r="I160" s="14"/>
      <c r="J160" s="63"/>
      <c r="K160" s="14"/>
      <c r="L160" s="63"/>
      <c r="M160" s="63"/>
      <c r="Q160" s="51"/>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W160" s="62"/>
      <c r="GX160" s="62"/>
      <c r="GY160" s="62"/>
      <c r="GZ160" s="62"/>
      <c r="HA160" s="62"/>
      <c r="HB160" s="62"/>
      <c r="HC160" s="62"/>
      <c r="HD160" s="62"/>
      <c r="HE160" s="62"/>
      <c r="HF160" s="62"/>
      <c r="HG160" s="62"/>
      <c r="HH160" s="62"/>
      <c r="HI160" s="62"/>
      <c r="HJ160" s="62"/>
      <c r="HK160" s="62"/>
      <c r="HL160" s="62"/>
      <c r="HM160" s="62"/>
      <c r="HN160" s="62"/>
      <c r="HO160" s="62"/>
      <c r="HP160" s="62"/>
      <c r="HQ160" s="62"/>
      <c r="HR160" s="62"/>
      <c r="HS160" s="62"/>
      <c r="HT160" s="62"/>
      <c r="HU160" s="62"/>
      <c r="HV160" s="62"/>
      <c r="HW160" s="62"/>
      <c r="HX160" s="62"/>
      <c r="HY160" s="62"/>
      <c r="HZ160" s="62"/>
      <c r="IA160" s="62"/>
      <c r="IB160" s="62"/>
      <c r="IC160" s="62"/>
      <c r="ID160" s="62"/>
      <c r="IE160" s="62"/>
      <c r="IF160" s="62"/>
      <c r="IG160" s="62"/>
      <c r="IH160" s="62"/>
      <c r="II160" s="62"/>
      <c r="IJ160" s="62"/>
      <c r="IK160" s="62"/>
      <c r="IL160" s="62"/>
      <c r="IM160" s="62"/>
      <c r="IN160" s="62"/>
      <c r="IO160" s="62"/>
      <c r="IP160" s="62"/>
      <c r="IQ160" s="62"/>
      <c r="IR160" s="62"/>
      <c r="IS160" s="62"/>
      <c r="IT160" s="62"/>
      <c r="IU160" s="62"/>
      <c r="IV160" s="62"/>
      <c r="IW160" s="62"/>
      <c r="IX160" s="62"/>
      <c r="IY160" s="62"/>
      <c r="IZ160" s="62"/>
      <c r="JA160" s="62"/>
      <c r="JB160" s="62"/>
      <c r="JC160" s="62"/>
      <c r="JD160" s="62"/>
      <c r="JE160" s="62"/>
      <c r="JF160" s="62"/>
      <c r="JG160" s="62"/>
      <c r="JH160" s="62"/>
      <c r="JI160" s="62"/>
      <c r="JJ160" s="62"/>
      <c r="JK160" s="62"/>
      <c r="JL160" s="62"/>
      <c r="JM160" s="62"/>
      <c r="JN160" s="62"/>
      <c r="JO160" s="62"/>
      <c r="JP160" s="62"/>
      <c r="JQ160" s="62"/>
      <c r="JR160" s="62"/>
      <c r="JS160" s="62"/>
      <c r="JT160" s="62"/>
      <c r="JU160" s="62"/>
      <c r="JV160" s="62"/>
      <c r="JW160" s="62"/>
      <c r="JX160" s="62"/>
      <c r="JY160" s="62"/>
      <c r="JZ160" s="62"/>
      <c r="KA160" s="62"/>
      <c r="KB160" s="62"/>
      <c r="KC160" s="62"/>
      <c r="KD160" s="62"/>
      <c r="KE160" s="62"/>
      <c r="KF160" s="62"/>
      <c r="KG160" s="62"/>
      <c r="KH160" s="62"/>
      <c r="KI160" s="62"/>
      <c r="KJ160" s="62"/>
      <c r="KK160" s="62"/>
      <c r="KL160" s="62"/>
      <c r="KM160" s="62"/>
    </row>
    <row r="161" spans="3:299" s="13" customFormat="1" x14ac:dyDescent="0.25">
      <c r="C161" s="62"/>
      <c r="D161" s="62"/>
      <c r="E161" s="62"/>
      <c r="F161" s="62"/>
      <c r="I161" s="14"/>
      <c r="J161" s="63"/>
      <c r="K161" s="14"/>
      <c r="L161" s="63"/>
      <c r="M161" s="63"/>
      <c r="Q161" s="51"/>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62"/>
      <c r="HN161" s="62"/>
      <c r="HO161" s="62"/>
      <c r="HP161" s="62"/>
      <c r="HQ161" s="62"/>
      <c r="HR161" s="62"/>
      <c r="HS161" s="62"/>
      <c r="HT161" s="62"/>
      <c r="HU161" s="62"/>
      <c r="HV161" s="62"/>
      <c r="HW161" s="62"/>
      <c r="HX161" s="62"/>
      <c r="HY161" s="62"/>
      <c r="HZ161" s="62"/>
      <c r="IA161" s="62"/>
      <c r="IB161" s="62"/>
      <c r="IC161" s="62"/>
      <c r="ID161" s="62"/>
      <c r="IE161" s="62"/>
      <c r="IF161" s="62"/>
      <c r="IG161" s="62"/>
      <c r="IH161" s="62"/>
      <c r="II161" s="62"/>
      <c r="IJ161" s="62"/>
      <c r="IK161" s="62"/>
      <c r="IL161" s="62"/>
      <c r="IM161" s="62"/>
      <c r="IN161" s="62"/>
      <c r="IO161" s="62"/>
      <c r="IP161" s="62"/>
      <c r="IQ161" s="62"/>
      <c r="IR161" s="62"/>
      <c r="IS161" s="62"/>
      <c r="IT161" s="62"/>
      <c r="IU161" s="62"/>
      <c r="IV161" s="62"/>
      <c r="IW161" s="62"/>
      <c r="IX161" s="62"/>
      <c r="IY161" s="62"/>
      <c r="IZ161" s="62"/>
      <c r="JA161" s="62"/>
      <c r="JB161" s="62"/>
      <c r="JC161" s="62"/>
      <c r="JD161" s="62"/>
      <c r="JE161" s="62"/>
      <c r="JF161" s="62"/>
      <c r="JG161" s="62"/>
      <c r="JH161" s="62"/>
      <c r="JI161" s="62"/>
      <c r="JJ161" s="62"/>
      <c r="JK161" s="62"/>
      <c r="JL161" s="62"/>
      <c r="JM161" s="62"/>
      <c r="JN161" s="62"/>
      <c r="JO161" s="62"/>
      <c r="JP161" s="62"/>
      <c r="JQ161" s="62"/>
      <c r="JR161" s="62"/>
      <c r="JS161" s="62"/>
      <c r="JT161" s="62"/>
      <c r="JU161" s="62"/>
      <c r="JV161" s="62"/>
      <c r="JW161" s="62"/>
      <c r="JX161" s="62"/>
      <c r="JY161" s="62"/>
      <c r="JZ161" s="62"/>
      <c r="KA161" s="62"/>
      <c r="KB161" s="62"/>
      <c r="KC161" s="62"/>
      <c r="KD161" s="62"/>
      <c r="KE161" s="62"/>
      <c r="KF161" s="62"/>
      <c r="KG161" s="62"/>
      <c r="KH161" s="62"/>
      <c r="KI161" s="62"/>
      <c r="KJ161" s="62"/>
      <c r="KK161" s="62"/>
      <c r="KL161" s="62"/>
      <c r="KM161" s="62"/>
    </row>
    <row r="162" spans="3:299" s="13" customFormat="1" x14ac:dyDescent="0.25">
      <c r="C162" s="62"/>
      <c r="D162" s="62"/>
      <c r="E162" s="62"/>
      <c r="F162" s="62"/>
      <c r="I162" s="14"/>
      <c r="J162" s="63"/>
      <c r="K162" s="14"/>
      <c r="L162" s="63"/>
      <c r="M162" s="63"/>
      <c r="Q162" s="51"/>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62"/>
      <c r="HN162" s="62"/>
      <c r="HO162" s="62"/>
      <c r="HP162" s="62"/>
      <c r="HQ162" s="62"/>
      <c r="HR162" s="62"/>
      <c r="HS162" s="62"/>
      <c r="HT162" s="62"/>
      <c r="HU162" s="62"/>
      <c r="HV162" s="62"/>
      <c r="HW162" s="62"/>
      <c r="HX162" s="62"/>
      <c r="HY162" s="62"/>
      <c r="HZ162" s="62"/>
      <c r="IA162" s="62"/>
      <c r="IB162" s="62"/>
      <c r="IC162" s="62"/>
      <c r="ID162" s="62"/>
      <c r="IE162" s="62"/>
      <c r="IF162" s="62"/>
      <c r="IG162" s="62"/>
      <c r="IH162" s="62"/>
      <c r="II162" s="62"/>
      <c r="IJ162" s="62"/>
      <c r="IK162" s="62"/>
      <c r="IL162" s="62"/>
      <c r="IM162" s="62"/>
      <c r="IN162" s="62"/>
      <c r="IO162" s="62"/>
      <c r="IP162" s="62"/>
      <c r="IQ162" s="62"/>
      <c r="IR162" s="62"/>
      <c r="IS162" s="62"/>
      <c r="IT162" s="62"/>
      <c r="IU162" s="62"/>
      <c r="IV162" s="62"/>
      <c r="IW162" s="62"/>
      <c r="IX162" s="62"/>
      <c r="IY162" s="62"/>
      <c r="IZ162" s="62"/>
      <c r="JA162" s="62"/>
      <c r="JB162" s="62"/>
      <c r="JC162" s="62"/>
      <c r="JD162" s="62"/>
      <c r="JE162" s="62"/>
      <c r="JF162" s="62"/>
      <c r="JG162" s="62"/>
      <c r="JH162" s="62"/>
      <c r="JI162" s="62"/>
      <c r="JJ162" s="62"/>
      <c r="JK162" s="62"/>
      <c r="JL162" s="62"/>
      <c r="JM162" s="62"/>
      <c r="JN162" s="62"/>
      <c r="JO162" s="62"/>
      <c r="JP162" s="62"/>
      <c r="JQ162" s="62"/>
      <c r="JR162" s="62"/>
      <c r="JS162" s="62"/>
      <c r="JT162" s="62"/>
      <c r="JU162" s="62"/>
      <c r="JV162" s="62"/>
      <c r="JW162" s="62"/>
      <c r="JX162" s="62"/>
      <c r="JY162" s="62"/>
      <c r="JZ162" s="62"/>
      <c r="KA162" s="62"/>
      <c r="KB162" s="62"/>
      <c r="KC162" s="62"/>
      <c r="KD162" s="62"/>
      <c r="KE162" s="62"/>
      <c r="KF162" s="62"/>
      <c r="KG162" s="62"/>
      <c r="KH162" s="62"/>
      <c r="KI162" s="62"/>
      <c r="KJ162" s="62"/>
      <c r="KK162" s="62"/>
      <c r="KL162" s="62"/>
      <c r="KM162" s="62"/>
    </row>
    <row r="163" spans="3:299" s="13" customFormat="1" x14ac:dyDescent="0.25">
      <c r="C163" s="62"/>
      <c r="D163" s="62"/>
      <c r="E163" s="62"/>
      <c r="F163" s="62"/>
      <c r="I163" s="14"/>
      <c r="J163" s="63"/>
      <c r="K163" s="14"/>
      <c r="L163" s="63"/>
      <c r="M163" s="63"/>
      <c r="Q163" s="51"/>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W163" s="62"/>
      <c r="GX163" s="62"/>
      <c r="GY163" s="62"/>
      <c r="GZ163" s="62"/>
      <c r="HA163" s="62"/>
      <c r="HB163" s="62"/>
      <c r="HC163" s="62"/>
      <c r="HD163" s="62"/>
      <c r="HE163" s="62"/>
      <c r="HF163" s="62"/>
      <c r="HG163" s="62"/>
      <c r="HH163" s="62"/>
      <c r="HI163" s="62"/>
      <c r="HJ163" s="62"/>
      <c r="HK163" s="62"/>
      <c r="HL163" s="62"/>
      <c r="HM163" s="62"/>
      <c r="HN163" s="62"/>
      <c r="HO163" s="62"/>
      <c r="HP163" s="62"/>
      <c r="HQ163" s="62"/>
      <c r="HR163" s="62"/>
      <c r="HS163" s="62"/>
      <c r="HT163" s="62"/>
      <c r="HU163" s="62"/>
      <c r="HV163" s="62"/>
      <c r="HW163" s="62"/>
      <c r="HX163" s="62"/>
      <c r="HY163" s="62"/>
      <c r="HZ163" s="62"/>
      <c r="IA163" s="62"/>
      <c r="IB163" s="62"/>
      <c r="IC163" s="62"/>
      <c r="ID163" s="62"/>
      <c r="IE163" s="62"/>
      <c r="IF163" s="62"/>
      <c r="IG163" s="62"/>
      <c r="IH163" s="62"/>
      <c r="II163" s="62"/>
      <c r="IJ163" s="62"/>
      <c r="IK163" s="62"/>
      <c r="IL163" s="62"/>
      <c r="IM163" s="62"/>
      <c r="IN163" s="62"/>
      <c r="IO163" s="62"/>
      <c r="IP163" s="62"/>
      <c r="IQ163" s="62"/>
      <c r="IR163" s="62"/>
      <c r="IS163" s="62"/>
      <c r="IT163" s="62"/>
      <c r="IU163" s="62"/>
      <c r="IV163" s="62"/>
      <c r="IW163" s="62"/>
      <c r="IX163" s="62"/>
      <c r="IY163" s="62"/>
      <c r="IZ163" s="62"/>
      <c r="JA163" s="62"/>
      <c r="JB163" s="62"/>
      <c r="JC163" s="62"/>
      <c r="JD163" s="62"/>
      <c r="JE163" s="62"/>
      <c r="JF163" s="62"/>
      <c r="JG163" s="62"/>
      <c r="JH163" s="62"/>
      <c r="JI163" s="62"/>
      <c r="JJ163" s="62"/>
      <c r="JK163" s="62"/>
      <c r="JL163" s="62"/>
      <c r="JM163" s="62"/>
      <c r="JN163" s="62"/>
      <c r="JO163" s="62"/>
      <c r="JP163" s="62"/>
      <c r="JQ163" s="62"/>
      <c r="JR163" s="62"/>
      <c r="JS163" s="62"/>
      <c r="JT163" s="62"/>
      <c r="JU163" s="62"/>
      <c r="JV163" s="62"/>
      <c r="JW163" s="62"/>
      <c r="JX163" s="62"/>
      <c r="JY163" s="62"/>
      <c r="JZ163" s="62"/>
      <c r="KA163" s="62"/>
      <c r="KB163" s="62"/>
      <c r="KC163" s="62"/>
      <c r="KD163" s="62"/>
      <c r="KE163" s="62"/>
      <c r="KF163" s="62"/>
      <c r="KG163" s="62"/>
      <c r="KH163" s="62"/>
      <c r="KI163" s="62"/>
      <c r="KJ163" s="62"/>
      <c r="KK163" s="62"/>
      <c r="KL163" s="62"/>
      <c r="KM163" s="62"/>
    </row>
    <row r="164" spans="3:299" s="13" customFormat="1" x14ac:dyDescent="0.25">
      <c r="C164" s="62"/>
      <c r="D164" s="62"/>
      <c r="E164" s="62"/>
      <c r="F164" s="62"/>
      <c r="I164" s="14"/>
      <c r="J164" s="63"/>
      <c r="K164" s="14"/>
      <c r="L164" s="63"/>
      <c r="M164" s="63"/>
      <c r="Q164" s="51"/>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W164" s="62"/>
      <c r="GX164" s="62"/>
      <c r="GY164" s="62"/>
      <c r="GZ164" s="62"/>
      <c r="HA164" s="62"/>
      <c r="HB164" s="62"/>
      <c r="HC164" s="62"/>
      <c r="HD164" s="62"/>
      <c r="HE164" s="62"/>
      <c r="HF164" s="62"/>
      <c r="HG164" s="62"/>
      <c r="HH164" s="62"/>
      <c r="HI164" s="62"/>
      <c r="HJ164" s="62"/>
      <c r="HK164" s="62"/>
      <c r="HL164" s="62"/>
      <c r="HM164" s="62"/>
      <c r="HN164" s="62"/>
      <c r="HO164" s="62"/>
      <c r="HP164" s="62"/>
      <c r="HQ164" s="62"/>
      <c r="HR164" s="62"/>
      <c r="HS164" s="62"/>
      <c r="HT164" s="62"/>
      <c r="HU164" s="62"/>
      <c r="HV164" s="62"/>
      <c r="HW164" s="62"/>
      <c r="HX164" s="62"/>
      <c r="HY164" s="62"/>
      <c r="HZ164" s="62"/>
      <c r="IA164" s="62"/>
      <c r="IB164" s="62"/>
      <c r="IC164" s="62"/>
      <c r="ID164" s="62"/>
      <c r="IE164" s="62"/>
      <c r="IF164" s="62"/>
      <c r="IG164" s="62"/>
      <c r="IH164" s="62"/>
      <c r="II164" s="62"/>
      <c r="IJ164" s="62"/>
      <c r="IK164" s="62"/>
      <c r="IL164" s="62"/>
      <c r="IM164" s="62"/>
      <c r="IN164" s="62"/>
      <c r="IO164" s="62"/>
      <c r="IP164" s="62"/>
      <c r="IQ164" s="62"/>
      <c r="IR164" s="62"/>
      <c r="IS164" s="62"/>
      <c r="IT164" s="62"/>
      <c r="IU164" s="62"/>
      <c r="IV164" s="62"/>
      <c r="IW164" s="62"/>
      <c r="IX164" s="62"/>
      <c r="IY164" s="62"/>
      <c r="IZ164" s="62"/>
      <c r="JA164" s="62"/>
      <c r="JB164" s="62"/>
      <c r="JC164" s="62"/>
      <c r="JD164" s="62"/>
      <c r="JE164" s="62"/>
      <c r="JF164" s="62"/>
      <c r="JG164" s="62"/>
      <c r="JH164" s="62"/>
      <c r="JI164" s="62"/>
      <c r="JJ164" s="62"/>
      <c r="JK164" s="62"/>
      <c r="JL164" s="62"/>
      <c r="JM164" s="62"/>
      <c r="JN164" s="62"/>
      <c r="JO164" s="62"/>
      <c r="JP164" s="62"/>
      <c r="JQ164" s="62"/>
      <c r="JR164" s="62"/>
      <c r="JS164" s="62"/>
      <c r="JT164" s="62"/>
      <c r="JU164" s="62"/>
      <c r="JV164" s="62"/>
      <c r="JW164" s="62"/>
      <c r="JX164" s="62"/>
      <c r="JY164" s="62"/>
      <c r="JZ164" s="62"/>
      <c r="KA164" s="62"/>
      <c r="KB164" s="62"/>
      <c r="KC164" s="62"/>
      <c r="KD164" s="62"/>
      <c r="KE164" s="62"/>
      <c r="KF164" s="62"/>
      <c r="KG164" s="62"/>
      <c r="KH164" s="62"/>
      <c r="KI164" s="62"/>
      <c r="KJ164" s="62"/>
      <c r="KK164" s="62"/>
      <c r="KL164" s="62"/>
      <c r="KM164" s="62"/>
    </row>
    <row r="165" spans="3:299" s="13" customFormat="1" x14ac:dyDescent="0.25">
      <c r="C165" s="62"/>
      <c r="D165" s="62"/>
      <c r="E165" s="62"/>
      <c r="F165" s="62"/>
      <c r="I165" s="14"/>
      <c r="J165" s="63"/>
      <c r="K165" s="14"/>
      <c r="L165" s="63"/>
      <c r="M165" s="63"/>
      <c r="Q165" s="51"/>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c r="HI165" s="62"/>
      <c r="HJ165" s="62"/>
      <c r="HK165" s="62"/>
      <c r="HL165" s="62"/>
      <c r="HM165" s="62"/>
      <c r="HN165" s="62"/>
      <c r="HO165" s="62"/>
      <c r="HP165" s="62"/>
      <c r="HQ165" s="62"/>
      <c r="HR165" s="62"/>
      <c r="HS165" s="62"/>
      <c r="HT165" s="62"/>
      <c r="HU165" s="62"/>
      <c r="HV165" s="62"/>
      <c r="HW165" s="62"/>
      <c r="HX165" s="62"/>
      <c r="HY165" s="62"/>
      <c r="HZ165" s="62"/>
      <c r="IA165" s="62"/>
      <c r="IB165" s="62"/>
      <c r="IC165" s="62"/>
      <c r="ID165" s="62"/>
      <c r="IE165" s="62"/>
      <c r="IF165" s="62"/>
      <c r="IG165" s="62"/>
      <c r="IH165" s="62"/>
      <c r="II165" s="62"/>
      <c r="IJ165" s="62"/>
      <c r="IK165" s="62"/>
      <c r="IL165" s="62"/>
      <c r="IM165" s="62"/>
      <c r="IN165" s="62"/>
      <c r="IO165" s="62"/>
      <c r="IP165" s="62"/>
      <c r="IQ165" s="62"/>
      <c r="IR165" s="62"/>
      <c r="IS165" s="62"/>
      <c r="IT165" s="62"/>
      <c r="IU165" s="62"/>
      <c r="IV165" s="62"/>
      <c r="IW165" s="62"/>
      <c r="IX165" s="62"/>
      <c r="IY165" s="62"/>
      <c r="IZ165" s="62"/>
      <c r="JA165" s="62"/>
      <c r="JB165" s="62"/>
      <c r="JC165" s="62"/>
      <c r="JD165" s="62"/>
      <c r="JE165" s="62"/>
      <c r="JF165" s="62"/>
      <c r="JG165" s="62"/>
      <c r="JH165" s="62"/>
      <c r="JI165" s="62"/>
      <c r="JJ165" s="62"/>
      <c r="JK165" s="62"/>
      <c r="JL165" s="62"/>
      <c r="JM165" s="62"/>
      <c r="JN165" s="62"/>
      <c r="JO165" s="62"/>
      <c r="JP165" s="62"/>
      <c r="JQ165" s="62"/>
      <c r="JR165" s="62"/>
      <c r="JS165" s="62"/>
      <c r="JT165" s="62"/>
      <c r="JU165" s="62"/>
      <c r="JV165" s="62"/>
      <c r="JW165" s="62"/>
      <c r="JX165" s="62"/>
      <c r="JY165" s="62"/>
      <c r="JZ165" s="62"/>
      <c r="KA165" s="62"/>
      <c r="KB165" s="62"/>
      <c r="KC165" s="62"/>
      <c r="KD165" s="62"/>
      <c r="KE165" s="62"/>
      <c r="KF165" s="62"/>
      <c r="KG165" s="62"/>
      <c r="KH165" s="62"/>
      <c r="KI165" s="62"/>
      <c r="KJ165" s="62"/>
      <c r="KK165" s="62"/>
      <c r="KL165" s="62"/>
      <c r="KM165" s="62"/>
    </row>
    <row r="166" spans="3:299" s="13" customFormat="1" x14ac:dyDescent="0.25">
      <c r="C166" s="62"/>
      <c r="D166" s="62"/>
      <c r="E166" s="62"/>
      <c r="F166" s="62"/>
      <c r="I166" s="14"/>
      <c r="J166" s="63"/>
      <c r="K166" s="14"/>
      <c r="L166" s="63"/>
      <c r="M166" s="63"/>
      <c r="Q166" s="51"/>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62"/>
      <c r="HN166" s="62"/>
      <c r="HO166" s="62"/>
      <c r="HP166" s="62"/>
      <c r="HQ166" s="62"/>
      <c r="HR166" s="62"/>
      <c r="HS166" s="62"/>
      <c r="HT166" s="62"/>
      <c r="HU166" s="62"/>
      <c r="HV166" s="62"/>
      <c r="HW166" s="62"/>
      <c r="HX166" s="62"/>
      <c r="HY166" s="62"/>
      <c r="HZ166" s="62"/>
      <c r="IA166" s="62"/>
      <c r="IB166" s="62"/>
      <c r="IC166" s="62"/>
      <c r="ID166" s="62"/>
      <c r="IE166" s="62"/>
      <c r="IF166" s="62"/>
      <c r="IG166" s="62"/>
      <c r="IH166" s="62"/>
      <c r="II166" s="62"/>
      <c r="IJ166" s="62"/>
      <c r="IK166" s="62"/>
      <c r="IL166" s="62"/>
      <c r="IM166" s="62"/>
      <c r="IN166" s="62"/>
      <c r="IO166" s="62"/>
      <c r="IP166" s="62"/>
      <c r="IQ166" s="62"/>
      <c r="IR166" s="62"/>
      <c r="IS166" s="62"/>
      <c r="IT166" s="62"/>
      <c r="IU166" s="62"/>
      <c r="IV166" s="62"/>
      <c r="IW166" s="62"/>
      <c r="IX166" s="62"/>
      <c r="IY166" s="62"/>
      <c r="IZ166" s="62"/>
      <c r="JA166" s="62"/>
      <c r="JB166" s="62"/>
      <c r="JC166" s="62"/>
      <c r="JD166" s="62"/>
      <c r="JE166" s="62"/>
      <c r="JF166" s="62"/>
      <c r="JG166" s="62"/>
      <c r="JH166" s="62"/>
      <c r="JI166" s="62"/>
      <c r="JJ166" s="62"/>
      <c r="JK166" s="62"/>
      <c r="JL166" s="62"/>
      <c r="JM166" s="62"/>
      <c r="JN166" s="62"/>
      <c r="JO166" s="62"/>
      <c r="JP166" s="62"/>
      <c r="JQ166" s="62"/>
      <c r="JR166" s="62"/>
      <c r="JS166" s="62"/>
      <c r="JT166" s="62"/>
      <c r="JU166" s="62"/>
      <c r="JV166" s="62"/>
      <c r="JW166" s="62"/>
      <c r="JX166" s="62"/>
      <c r="JY166" s="62"/>
      <c r="JZ166" s="62"/>
      <c r="KA166" s="62"/>
      <c r="KB166" s="62"/>
      <c r="KC166" s="62"/>
      <c r="KD166" s="62"/>
      <c r="KE166" s="62"/>
      <c r="KF166" s="62"/>
      <c r="KG166" s="62"/>
      <c r="KH166" s="62"/>
      <c r="KI166" s="62"/>
      <c r="KJ166" s="62"/>
      <c r="KK166" s="62"/>
      <c r="KL166" s="62"/>
      <c r="KM166" s="62"/>
    </row>
    <row r="167" spans="3:299" s="13" customFormat="1" x14ac:dyDescent="0.25">
      <c r="C167" s="62"/>
      <c r="D167" s="62"/>
      <c r="E167" s="62"/>
      <c r="F167" s="62"/>
      <c r="I167" s="14"/>
      <c r="J167" s="63"/>
      <c r="K167" s="14"/>
      <c r="L167" s="63"/>
      <c r="M167" s="63"/>
      <c r="Q167" s="51"/>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W167" s="62"/>
      <c r="GX167" s="62"/>
      <c r="GY167" s="62"/>
      <c r="GZ167" s="62"/>
      <c r="HA167" s="62"/>
      <c r="HB167" s="62"/>
      <c r="HC167" s="62"/>
      <c r="HD167" s="62"/>
      <c r="HE167" s="62"/>
      <c r="HF167" s="62"/>
      <c r="HG167" s="62"/>
      <c r="HH167" s="62"/>
      <c r="HI167" s="62"/>
      <c r="HJ167" s="62"/>
      <c r="HK167" s="62"/>
      <c r="HL167" s="62"/>
      <c r="HM167" s="62"/>
      <c r="HN167" s="62"/>
      <c r="HO167" s="62"/>
      <c r="HP167" s="62"/>
      <c r="HQ167" s="62"/>
      <c r="HR167" s="62"/>
      <c r="HS167" s="62"/>
      <c r="HT167" s="62"/>
      <c r="HU167" s="62"/>
      <c r="HV167" s="62"/>
      <c r="HW167" s="62"/>
      <c r="HX167" s="62"/>
      <c r="HY167" s="62"/>
      <c r="HZ167" s="62"/>
      <c r="IA167" s="62"/>
      <c r="IB167" s="62"/>
      <c r="IC167" s="62"/>
      <c r="ID167" s="62"/>
      <c r="IE167" s="62"/>
      <c r="IF167" s="62"/>
      <c r="IG167" s="62"/>
      <c r="IH167" s="62"/>
      <c r="II167" s="62"/>
      <c r="IJ167" s="62"/>
      <c r="IK167" s="62"/>
      <c r="IL167" s="62"/>
      <c r="IM167" s="62"/>
      <c r="IN167" s="62"/>
      <c r="IO167" s="62"/>
      <c r="IP167" s="62"/>
      <c r="IQ167" s="62"/>
      <c r="IR167" s="62"/>
      <c r="IS167" s="62"/>
      <c r="IT167" s="62"/>
      <c r="IU167" s="62"/>
      <c r="IV167" s="62"/>
      <c r="IW167" s="62"/>
      <c r="IX167" s="62"/>
      <c r="IY167" s="62"/>
      <c r="IZ167" s="62"/>
      <c r="JA167" s="62"/>
      <c r="JB167" s="62"/>
      <c r="JC167" s="62"/>
      <c r="JD167" s="62"/>
      <c r="JE167" s="62"/>
      <c r="JF167" s="62"/>
      <c r="JG167" s="62"/>
      <c r="JH167" s="62"/>
      <c r="JI167" s="62"/>
      <c r="JJ167" s="62"/>
      <c r="JK167" s="62"/>
      <c r="JL167" s="62"/>
      <c r="JM167" s="62"/>
      <c r="JN167" s="62"/>
      <c r="JO167" s="62"/>
      <c r="JP167" s="62"/>
      <c r="JQ167" s="62"/>
      <c r="JR167" s="62"/>
      <c r="JS167" s="62"/>
      <c r="JT167" s="62"/>
      <c r="JU167" s="62"/>
      <c r="JV167" s="62"/>
      <c r="JW167" s="62"/>
      <c r="JX167" s="62"/>
      <c r="JY167" s="62"/>
      <c r="JZ167" s="62"/>
      <c r="KA167" s="62"/>
      <c r="KB167" s="62"/>
      <c r="KC167" s="62"/>
      <c r="KD167" s="62"/>
      <c r="KE167" s="62"/>
      <c r="KF167" s="62"/>
      <c r="KG167" s="62"/>
      <c r="KH167" s="62"/>
      <c r="KI167" s="62"/>
      <c r="KJ167" s="62"/>
      <c r="KK167" s="62"/>
      <c r="KL167" s="62"/>
      <c r="KM167" s="62"/>
    </row>
    <row r="168" spans="3:299" s="13" customFormat="1" x14ac:dyDescent="0.25">
      <c r="C168" s="62"/>
      <c r="D168" s="62"/>
      <c r="E168" s="62"/>
      <c r="F168" s="62"/>
      <c r="I168" s="14"/>
      <c r="J168" s="63"/>
      <c r="K168" s="14"/>
      <c r="L168" s="63"/>
      <c r="M168" s="63"/>
      <c r="Q168" s="51"/>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W168" s="62"/>
      <c r="GX168" s="62"/>
      <c r="GY168" s="62"/>
      <c r="GZ168" s="62"/>
      <c r="HA168" s="62"/>
      <c r="HB168" s="62"/>
      <c r="HC168" s="62"/>
      <c r="HD168" s="62"/>
      <c r="HE168" s="62"/>
      <c r="HF168" s="62"/>
      <c r="HG168" s="62"/>
      <c r="HH168" s="62"/>
      <c r="HI168" s="62"/>
      <c r="HJ168" s="62"/>
      <c r="HK168" s="62"/>
      <c r="HL168" s="62"/>
      <c r="HM168" s="62"/>
      <c r="HN168" s="62"/>
      <c r="HO168" s="62"/>
      <c r="HP168" s="62"/>
      <c r="HQ168" s="62"/>
      <c r="HR168" s="62"/>
      <c r="HS168" s="62"/>
      <c r="HT168" s="62"/>
      <c r="HU168" s="62"/>
      <c r="HV168" s="62"/>
      <c r="HW168" s="62"/>
      <c r="HX168" s="62"/>
      <c r="HY168" s="62"/>
      <c r="HZ168" s="62"/>
      <c r="IA168" s="62"/>
      <c r="IB168" s="62"/>
      <c r="IC168" s="62"/>
      <c r="ID168" s="62"/>
      <c r="IE168" s="62"/>
      <c r="IF168" s="62"/>
      <c r="IG168" s="62"/>
      <c r="IH168" s="62"/>
      <c r="II168" s="62"/>
      <c r="IJ168" s="62"/>
      <c r="IK168" s="62"/>
      <c r="IL168" s="62"/>
      <c r="IM168" s="62"/>
      <c r="IN168" s="62"/>
      <c r="IO168" s="62"/>
      <c r="IP168" s="62"/>
      <c r="IQ168" s="62"/>
      <c r="IR168" s="62"/>
      <c r="IS168" s="62"/>
      <c r="IT168" s="62"/>
      <c r="IU168" s="62"/>
      <c r="IV168" s="62"/>
      <c r="IW168" s="62"/>
      <c r="IX168" s="62"/>
      <c r="IY168" s="62"/>
      <c r="IZ168" s="62"/>
      <c r="JA168" s="62"/>
      <c r="JB168" s="62"/>
      <c r="JC168" s="62"/>
      <c r="JD168" s="62"/>
      <c r="JE168" s="62"/>
      <c r="JF168" s="62"/>
      <c r="JG168" s="62"/>
      <c r="JH168" s="62"/>
      <c r="JI168" s="62"/>
      <c r="JJ168" s="62"/>
      <c r="JK168" s="62"/>
      <c r="JL168" s="62"/>
      <c r="JM168" s="62"/>
      <c r="JN168" s="62"/>
      <c r="JO168" s="62"/>
      <c r="JP168" s="62"/>
      <c r="JQ168" s="62"/>
      <c r="JR168" s="62"/>
      <c r="JS168" s="62"/>
      <c r="JT168" s="62"/>
      <c r="JU168" s="62"/>
      <c r="JV168" s="62"/>
      <c r="JW168" s="62"/>
      <c r="JX168" s="62"/>
      <c r="JY168" s="62"/>
      <c r="JZ168" s="62"/>
      <c r="KA168" s="62"/>
      <c r="KB168" s="62"/>
      <c r="KC168" s="62"/>
      <c r="KD168" s="62"/>
      <c r="KE168" s="62"/>
      <c r="KF168" s="62"/>
      <c r="KG168" s="62"/>
      <c r="KH168" s="62"/>
      <c r="KI168" s="62"/>
      <c r="KJ168" s="62"/>
      <c r="KK168" s="62"/>
      <c r="KL168" s="62"/>
      <c r="KM168" s="62"/>
    </row>
    <row r="169" spans="3:299" s="13" customFormat="1" x14ac:dyDescent="0.25">
      <c r="C169" s="62"/>
      <c r="D169" s="62"/>
      <c r="E169" s="62"/>
      <c r="F169" s="62"/>
      <c r="I169" s="14"/>
      <c r="J169" s="63"/>
      <c r="K169" s="14"/>
      <c r="L169" s="63"/>
      <c r="M169" s="63"/>
      <c r="Q169" s="51"/>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62"/>
      <c r="HN169" s="62"/>
      <c r="HO169" s="62"/>
      <c r="HP169" s="62"/>
      <c r="HQ169" s="62"/>
      <c r="HR169" s="62"/>
      <c r="HS169" s="62"/>
      <c r="HT169" s="62"/>
      <c r="HU169" s="62"/>
      <c r="HV169" s="62"/>
      <c r="HW169" s="62"/>
      <c r="HX169" s="62"/>
      <c r="HY169" s="62"/>
      <c r="HZ169" s="62"/>
      <c r="IA169" s="62"/>
      <c r="IB169" s="62"/>
      <c r="IC169" s="62"/>
      <c r="ID169" s="62"/>
      <c r="IE169" s="62"/>
      <c r="IF169" s="62"/>
      <c r="IG169" s="62"/>
      <c r="IH169" s="62"/>
      <c r="II169" s="62"/>
      <c r="IJ169" s="62"/>
      <c r="IK169" s="62"/>
      <c r="IL169" s="62"/>
      <c r="IM169" s="62"/>
      <c r="IN169" s="62"/>
      <c r="IO169" s="62"/>
      <c r="IP169" s="62"/>
      <c r="IQ169" s="62"/>
      <c r="IR169" s="62"/>
      <c r="IS169" s="62"/>
      <c r="IT169" s="62"/>
      <c r="IU169" s="62"/>
      <c r="IV169" s="62"/>
      <c r="IW169" s="62"/>
      <c r="IX169" s="62"/>
      <c r="IY169" s="62"/>
      <c r="IZ169" s="62"/>
      <c r="JA169" s="62"/>
      <c r="JB169" s="62"/>
      <c r="JC169" s="62"/>
      <c r="JD169" s="62"/>
      <c r="JE169" s="62"/>
      <c r="JF169" s="62"/>
      <c r="JG169" s="62"/>
      <c r="JH169" s="62"/>
      <c r="JI169" s="62"/>
      <c r="JJ169" s="62"/>
      <c r="JK169" s="62"/>
      <c r="JL169" s="62"/>
      <c r="JM169" s="62"/>
      <c r="JN169" s="62"/>
      <c r="JO169" s="62"/>
      <c r="JP169" s="62"/>
      <c r="JQ169" s="62"/>
      <c r="JR169" s="62"/>
      <c r="JS169" s="62"/>
      <c r="JT169" s="62"/>
      <c r="JU169" s="62"/>
      <c r="JV169" s="62"/>
      <c r="JW169" s="62"/>
      <c r="JX169" s="62"/>
      <c r="JY169" s="62"/>
      <c r="JZ169" s="62"/>
      <c r="KA169" s="62"/>
      <c r="KB169" s="62"/>
      <c r="KC169" s="62"/>
      <c r="KD169" s="62"/>
      <c r="KE169" s="62"/>
      <c r="KF169" s="62"/>
      <c r="KG169" s="62"/>
      <c r="KH169" s="62"/>
      <c r="KI169" s="62"/>
      <c r="KJ169" s="62"/>
      <c r="KK169" s="62"/>
      <c r="KL169" s="62"/>
      <c r="KM169" s="62"/>
    </row>
    <row r="170" spans="3:299" s="13" customFormat="1" x14ac:dyDescent="0.25">
      <c r="C170" s="62"/>
      <c r="D170" s="62"/>
      <c r="E170" s="62"/>
      <c r="F170" s="62"/>
      <c r="I170" s="14"/>
      <c r="J170" s="63"/>
      <c r="K170" s="14"/>
      <c r="L170" s="63"/>
      <c r="M170" s="63"/>
      <c r="Q170" s="51"/>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62"/>
      <c r="HN170" s="62"/>
      <c r="HO170" s="62"/>
      <c r="HP170" s="62"/>
      <c r="HQ170" s="62"/>
      <c r="HR170" s="62"/>
      <c r="HS170" s="62"/>
      <c r="HT170" s="62"/>
      <c r="HU170" s="62"/>
      <c r="HV170" s="62"/>
      <c r="HW170" s="62"/>
      <c r="HX170" s="62"/>
      <c r="HY170" s="62"/>
      <c r="HZ170" s="62"/>
      <c r="IA170" s="62"/>
      <c r="IB170" s="62"/>
      <c r="IC170" s="62"/>
      <c r="ID170" s="62"/>
      <c r="IE170" s="62"/>
      <c r="IF170" s="62"/>
      <c r="IG170" s="62"/>
      <c r="IH170" s="62"/>
      <c r="II170" s="62"/>
      <c r="IJ170" s="62"/>
      <c r="IK170" s="62"/>
      <c r="IL170" s="62"/>
      <c r="IM170" s="62"/>
      <c r="IN170" s="62"/>
      <c r="IO170" s="62"/>
      <c r="IP170" s="62"/>
      <c r="IQ170" s="62"/>
      <c r="IR170" s="62"/>
      <c r="IS170" s="62"/>
      <c r="IT170" s="62"/>
      <c r="IU170" s="62"/>
      <c r="IV170" s="62"/>
      <c r="IW170" s="62"/>
      <c r="IX170" s="62"/>
      <c r="IY170" s="62"/>
      <c r="IZ170" s="62"/>
      <c r="JA170" s="62"/>
      <c r="JB170" s="62"/>
      <c r="JC170" s="62"/>
      <c r="JD170" s="62"/>
      <c r="JE170" s="62"/>
      <c r="JF170" s="62"/>
      <c r="JG170" s="62"/>
      <c r="JH170" s="62"/>
      <c r="JI170" s="62"/>
      <c r="JJ170" s="62"/>
      <c r="JK170" s="62"/>
      <c r="JL170" s="62"/>
      <c r="JM170" s="62"/>
      <c r="JN170" s="62"/>
      <c r="JO170" s="62"/>
      <c r="JP170" s="62"/>
      <c r="JQ170" s="62"/>
      <c r="JR170" s="62"/>
      <c r="JS170" s="62"/>
      <c r="JT170" s="62"/>
      <c r="JU170" s="62"/>
      <c r="JV170" s="62"/>
      <c r="JW170" s="62"/>
      <c r="JX170" s="62"/>
      <c r="JY170" s="62"/>
      <c r="JZ170" s="62"/>
      <c r="KA170" s="62"/>
      <c r="KB170" s="62"/>
      <c r="KC170" s="62"/>
      <c r="KD170" s="62"/>
      <c r="KE170" s="62"/>
      <c r="KF170" s="62"/>
      <c r="KG170" s="62"/>
      <c r="KH170" s="62"/>
      <c r="KI170" s="62"/>
      <c r="KJ170" s="62"/>
      <c r="KK170" s="62"/>
      <c r="KL170" s="62"/>
      <c r="KM170" s="62"/>
    </row>
    <row r="171" spans="3:299" s="13" customFormat="1" x14ac:dyDescent="0.25">
      <c r="C171" s="62"/>
      <c r="D171" s="62"/>
      <c r="E171" s="62"/>
      <c r="F171" s="62"/>
      <c r="I171" s="14"/>
      <c r="J171" s="63"/>
      <c r="K171" s="14"/>
      <c r="L171" s="63"/>
      <c r="M171" s="63"/>
      <c r="Q171" s="51"/>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c r="GN171" s="62"/>
      <c r="GO171" s="62"/>
      <c r="GP171" s="62"/>
      <c r="GQ171" s="62"/>
      <c r="GR171" s="62"/>
      <c r="GS171" s="62"/>
      <c r="GT171" s="62"/>
      <c r="GU171" s="62"/>
      <c r="GV171" s="62"/>
      <c r="GW171" s="62"/>
      <c r="GX171" s="62"/>
      <c r="GY171" s="62"/>
      <c r="GZ171" s="62"/>
      <c r="HA171" s="62"/>
      <c r="HB171" s="62"/>
      <c r="HC171" s="62"/>
      <c r="HD171" s="62"/>
      <c r="HE171" s="62"/>
      <c r="HF171" s="62"/>
      <c r="HG171" s="62"/>
      <c r="HH171" s="62"/>
      <c r="HI171" s="62"/>
      <c r="HJ171" s="62"/>
      <c r="HK171" s="62"/>
      <c r="HL171" s="62"/>
      <c r="HM171" s="62"/>
      <c r="HN171" s="62"/>
      <c r="HO171" s="62"/>
      <c r="HP171" s="62"/>
      <c r="HQ171" s="62"/>
      <c r="HR171" s="62"/>
      <c r="HS171" s="62"/>
      <c r="HT171" s="62"/>
      <c r="HU171" s="62"/>
      <c r="HV171" s="62"/>
      <c r="HW171" s="62"/>
      <c r="HX171" s="62"/>
      <c r="HY171" s="62"/>
      <c r="HZ171" s="62"/>
      <c r="IA171" s="62"/>
      <c r="IB171" s="62"/>
      <c r="IC171" s="62"/>
      <c r="ID171" s="62"/>
      <c r="IE171" s="62"/>
      <c r="IF171" s="62"/>
      <c r="IG171" s="62"/>
      <c r="IH171" s="62"/>
      <c r="II171" s="62"/>
      <c r="IJ171" s="62"/>
      <c r="IK171" s="62"/>
      <c r="IL171" s="62"/>
      <c r="IM171" s="62"/>
      <c r="IN171" s="62"/>
      <c r="IO171" s="62"/>
      <c r="IP171" s="62"/>
      <c r="IQ171" s="62"/>
      <c r="IR171" s="62"/>
      <c r="IS171" s="62"/>
      <c r="IT171" s="62"/>
      <c r="IU171" s="62"/>
      <c r="IV171" s="62"/>
      <c r="IW171" s="62"/>
      <c r="IX171" s="62"/>
      <c r="IY171" s="62"/>
      <c r="IZ171" s="62"/>
      <c r="JA171" s="62"/>
      <c r="JB171" s="62"/>
      <c r="JC171" s="62"/>
      <c r="JD171" s="62"/>
      <c r="JE171" s="62"/>
      <c r="JF171" s="62"/>
      <c r="JG171" s="62"/>
      <c r="JH171" s="62"/>
      <c r="JI171" s="62"/>
      <c r="JJ171" s="62"/>
      <c r="JK171" s="62"/>
      <c r="JL171" s="62"/>
      <c r="JM171" s="62"/>
      <c r="JN171" s="62"/>
      <c r="JO171" s="62"/>
      <c r="JP171" s="62"/>
      <c r="JQ171" s="62"/>
      <c r="JR171" s="62"/>
      <c r="JS171" s="62"/>
      <c r="JT171" s="62"/>
      <c r="JU171" s="62"/>
      <c r="JV171" s="62"/>
      <c r="JW171" s="62"/>
      <c r="JX171" s="62"/>
      <c r="JY171" s="62"/>
      <c r="JZ171" s="62"/>
      <c r="KA171" s="62"/>
      <c r="KB171" s="62"/>
      <c r="KC171" s="62"/>
      <c r="KD171" s="62"/>
      <c r="KE171" s="62"/>
      <c r="KF171" s="62"/>
      <c r="KG171" s="62"/>
      <c r="KH171" s="62"/>
      <c r="KI171" s="62"/>
      <c r="KJ171" s="62"/>
      <c r="KK171" s="62"/>
      <c r="KL171" s="62"/>
      <c r="KM171" s="62"/>
    </row>
    <row r="172" spans="3:299" s="13" customFormat="1" x14ac:dyDescent="0.25">
      <c r="C172" s="62"/>
      <c r="D172" s="62"/>
      <c r="E172" s="62"/>
      <c r="F172" s="62"/>
      <c r="I172" s="14"/>
      <c r="J172" s="63"/>
      <c r="K172" s="14"/>
      <c r="L172" s="63"/>
      <c r="M172" s="63"/>
      <c r="Q172" s="51"/>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c r="GN172" s="62"/>
      <c r="GO172" s="62"/>
      <c r="GP172" s="62"/>
      <c r="GQ172" s="62"/>
      <c r="GR172" s="62"/>
      <c r="GS172" s="62"/>
      <c r="GT172" s="62"/>
      <c r="GU172" s="62"/>
      <c r="GV172" s="62"/>
      <c r="GW172" s="62"/>
      <c r="GX172" s="62"/>
      <c r="GY172" s="62"/>
      <c r="GZ172" s="62"/>
      <c r="HA172" s="62"/>
      <c r="HB172" s="62"/>
      <c r="HC172" s="62"/>
      <c r="HD172" s="62"/>
      <c r="HE172" s="62"/>
      <c r="HF172" s="62"/>
      <c r="HG172" s="62"/>
      <c r="HH172" s="62"/>
      <c r="HI172" s="62"/>
      <c r="HJ172" s="62"/>
      <c r="HK172" s="62"/>
      <c r="HL172" s="62"/>
      <c r="HM172" s="62"/>
      <c r="HN172" s="62"/>
      <c r="HO172" s="62"/>
      <c r="HP172" s="62"/>
      <c r="HQ172" s="62"/>
      <c r="HR172" s="62"/>
      <c r="HS172" s="62"/>
      <c r="HT172" s="62"/>
      <c r="HU172" s="62"/>
      <c r="HV172" s="62"/>
      <c r="HW172" s="62"/>
      <c r="HX172" s="62"/>
      <c r="HY172" s="62"/>
      <c r="HZ172" s="62"/>
      <c r="IA172" s="62"/>
      <c r="IB172" s="62"/>
      <c r="IC172" s="62"/>
      <c r="ID172" s="62"/>
      <c r="IE172" s="62"/>
      <c r="IF172" s="62"/>
      <c r="IG172" s="62"/>
      <c r="IH172" s="62"/>
      <c r="II172" s="62"/>
      <c r="IJ172" s="62"/>
      <c r="IK172" s="62"/>
      <c r="IL172" s="62"/>
      <c r="IM172" s="62"/>
      <c r="IN172" s="62"/>
      <c r="IO172" s="62"/>
      <c r="IP172" s="62"/>
      <c r="IQ172" s="62"/>
      <c r="IR172" s="62"/>
      <c r="IS172" s="62"/>
      <c r="IT172" s="62"/>
      <c r="IU172" s="62"/>
      <c r="IV172" s="62"/>
      <c r="IW172" s="62"/>
      <c r="IX172" s="62"/>
      <c r="IY172" s="62"/>
      <c r="IZ172" s="62"/>
      <c r="JA172" s="62"/>
      <c r="JB172" s="62"/>
      <c r="JC172" s="62"/>
      <c r="JD172" s="62"/>
      <c r="JE172" s="62"/>
      <c r="JF172" s="62"/>
      <c r="JG172" s="62"/>
      <c r="JH172" s="62"/>
      <c r="JI172" s="62"/>
      <c r="JJ172" s="62"/>
      <c r="JK172" s="62"/>
      <c r="JL172" s="62"/>
      <c r="JM172" s="62"/>
      <c r="JN172" s="62"/>
      <c r="JO172" s="62"/>
      <c r="JP172" s="62"/>
      <c r="JQ172" s="62"/>
      <c r="JR172" s="62"/>
      <c r="JS172" s="62"/>
      <c r="JT172" s="62"/>
      <c r="JU172" s="62"/>
      <c r="JV172" s="62"/>
      <c r="JW172" s="62"/>
      <c r="JX172" s="62"/>
      <c r="JY172" s="62"/>
      <c r="JZ172" s="62"/>
      <c r="KA172" s="62"/>
      <c r="KB172" s="62"/>
      <c r="KC172" s="62"/>
      <c r="KD172" s="62"/>
      <c r="KE172" s="62"/>
      <c r="KF172" s="62"/>
      <c r="KG172" s="62"/>
      <c r="KH172" s="62"/>
      <c r="KI172" s="62"/>
      <c r="KJ172" s="62"/>
      <c r="KK172" s="62"/>
      <c r="KL172" s="62"/>
      <c r="KM172" s="62"/>
    </row>
    <row r="173" spans="3:299" s="13" customFormat="1" x14ac:dyDescent="0.25">
      <c r="C173" s="62"/>
      <c r="D173" s="62"/>
      <c r="E173" s="62"/>
      <c r="F173" s="62"/>
      <c r="I173" s="14"/>
      <c r="J173" s="63"/>
      <c r="K173" s="14"/>
      <c r="L173" s="63"/>
      <c r="M173" s="63"/>
      <c r="Q173" s="51"/>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62"/>
      <c r="HN173" s="62"/>
      <c r="HO173" s="62"/>
      <c r="HP173" s="62"/>
      <c r="HQ173" s="62"/>
      <c r="HR173" s="62"/>
      <c r="HS173" s="62"/>
      <c r="HT173" s="62"/>
      <c r="HU173" s="62"/>
      <c r="HV173" s="62"/>
      <c r="HW173" s="62"/>
      <c r="HX173" s="62"/>
      <c r="HY173" s="62"/>
      <c r="HZ173" s="62"/>
      <c r="IA173" s="62"/>
      <c r="IB173" s="62"/>
      <c r="IC173" s="62"/>
      <c r="ID173" s="62"/>
      <c r="IE173" s="62"/>
      <c r="IF173" s="62"/>
      <c r="IG173" s="62"/>
      <c r="IH173" s="62"/>
      <c r="II173" s="62"/>
      <c r="IJ173" s="62"/>
      <c r="IK173" s="62"/>
      <c r="IL173" s="62"/>
      <c r="IM173" s="62"/>
      <c r="IN173" s="62"/>
      <c r="IO173" s="62"/>
      <c r="IP173" s="62"/>
      <c r="IQ173" s="62"/>
      <c r="IR173" s="62"/>
      <c r="IS173" s="62"/>
      <c r="IT173" s="62"/>
      <c r="IU173" s="62"/>
      <c r="IV173" s="62"/>
      <c r="IW173" s="62"/>
      <c r="IX173" s="62"/>
      <c r="IY173" s="62"/>
      <c r="IZ173" s="62"/>
      <c r="JA173" s="62"/>
      <c r="JB173" s="62"/>
      <c r="JC173" s="62"/>
      <c r="JD173" s="62"/>
      <c r="JE173" s="62"/>
      <c r="JF173" s="62"/>
      <c r="JG173" s="62"/>
      <c r="JH173" s="62"/>
      <c r="JI173" s="62"/>
      <c r="JJ173" s="62"/>
      <c r="JK173" s="62"/>
      <c r="JL173" s="62"/>
      <c r="JM173" s="62"/>
      <c r="JN173" s="62"/>
      <c r="JO173" s="62"/>
      <c r="JP173" s="62"/>
      <c r="JQ173" s="62"/>
      <c r="JR173" s="62"/>
      <c r="JS173" s="62"/>
      <c r="JT173" s="62"/>
      <c r="JU173" s="62"/>
      <c r="JV173" s="62"/>
      <c r="JW173" s="62"/>
      <c r="JX173" s="62"/>
      <c r="JY173" s="62"/>
      <c r="JZ173" s="62"/>
      <c r="KA173" s="62"/>
      <c r="KB173" s="62"/>
      <c r="KC173" s="62"/>
      <c r="KD173" s="62"/>
      <c r="KE173" s="62"/>
      <c r="KF173" s="62"/>
      <c r="KG173" s="62"/>
      <c r="KH173" s="62"/>
      <c r="KI173" s="62"/>
      <c r="KJ173" s="62"/>
      <c r="KK173" s="62"/>
      <c r="KL173" s="62"/>
      <c r="KM173" s="62"/>
    </row>
    <row r="174" spans="3:299" s="13" customFormat="1" x14ac:dyDescent="0.25">
      <c r="C174" s="62"/>
      <c r="D174" s="62"/>
      <c r="E174" s="62"/>
      <c r="F174" s="62"/>
      <c r="I174" s="14"/>
      <c r="J174" s="63"/>
      <c r="K174" s="14"/>
      <c r="L174" s="63"/>
      <c r="M174" s="63"/>
      <c r="Q174" s="51"/>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62"/>
      <c r="HN174" s="62"/>
      <c r="HO174" s="62"/>
      <c r="HP174" s="62"/>
      <c r="HQ174" s="62"/>
      <c r="HR174" s="62"/>
      <c r="HS174" s="62"/>
      <c r="HT174" s="62"/>
      <c r="HU174" s="62"/>
      <c r="HV174" s="62"/>
      <c r="HW174" s="62"/>
      <c r="HX174" s="62"/>
      <c r="HY174" s="62"/>
      <c r="HZ174" s="62"/>
      <c r="IA174" s="62"/>
      <c r="IB174" s="62"/>
      <c r="IC174" s="62"/>
      <c r="ID174" s="62"/>
      <c r="IE174" s="62"/>
      <c r="IF174" s="62"/>
      <c r="IG174" s="62"/>
      <c r="IH174" s="62"/>
      <c r="II174" s="62"/>
      <c r="IJ174" s="62"/>
      <c r="IK174" s="62"/>
      <c r="IL174" s="62"/>
      <c r="IM174" s="62"/>
      <c r="IN174" s="62"/>
      <c r="IO174" s="62"/>
      <c r="IP174" s="62"/>
      <c r="IQ174" s="62"/>
      <c r="IR174" s="62"/>
      <c r="IS174" s="62"/>
      <c r="IT174" s="62"/>
      <c r="IU174" s="62"/>
      <c r="IV174" s="62"/>
      <c r="IW174" s="62"/>
      <c r="IX174" s="62"/>
      <c r="IY174" s="62"/>
      <c r="IZ174" s="62"/>
      <c r="JA174" s="62"/>
      <c r="JB174" s="62"/>
      <c r="JC174" s="62"/>
      <c r="JD174" s="62"/>
      <c r="JE174" s="62"/>
      <c r="JF174" s="62"/>
      <c r="JG174" s="62"/>
      <c r="JH174" s="62"/>
      <c r="JI174" s="62"/>
      <c r="JJ174" s="62"/>
      <c r="JK174" s="62"/>
      <c r="JL174" s="62"/>
      <c r="JM174" s="62"/>
      <c r="JN174" s="62"/>
      <c r="JO174" s="62"/>
      <c r="JP174" s="62"/>
      <c r="JQ174" s="62"/>
      <c r="JR174" s="62"/>
      <c r="JS174" s="62"/>
      <c r="JT174" s="62"/>
      <c r="JU174" s="62"/>
      <c r="JV174" s="62"/>
      <c r="JW174" s="62"/>
      <c r="JX174" s="62"/>
      <c r="JY174" s="62"/>
      <c r="JZ174" s="62"/>
      <c r="KA174" s="62"/>
      <c r="KB174" s="62"/>
      <c r="KC174" s="62"/>
      <c r="KD174" s="62"/>
      <c r="KE174" s="62"/>
      <c r="KF174" s="62"/>
      <c r="KG174" s="62"/>
      <c r="KH174" s="62"/>
      <c r="KI174" s="62"/>
      <c r="KJ174" s="62"/>
      <c r="KK174" s="62"/>
      <c r="KL174" s="62"/>
      <c r="KM174" s="62"/>
    </row>
    <row r="175" spans="3:299" s="13" customFormat="1" x14ac:dyDescent="0.25">
      <c r="C175" s="62"/>
      <c r="D175" s="62"/>
      <c r="E175" s="62"/>
      <c r="F175" s="62"/>
      <c r="I175" s="14"/>
      <c r="J175" s="63"/>
      <c r="K175" s="14"/>
      <c r="L175" s="63"/>
      <c r="M175" s="63"/>
      <c r="Q175" s="51"/>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W175" s="62"/>
      <c r="GX175" s="62"/>
      <c r="GY175" s="62"/>
      <c r="GZ175" s="62"/>
      <c r="HA175" s="62"/>
      <c r="HB175" s="62"/>
      <c r="HC175" s="62"/>
      <c r="HD175" s="62"/>
      <c r="HE175" s="62"/>
      <c r="HF175" s="62"/>
      <c r="HG175" s="62"/>
      <c r="HH175" s="62"/>
      <c r="HI175" s="62"/>
      <c r="HJ175" s="62"/>
      <c r="HK175" s="62"/>
      <c r="HL175" s="62"/>
      <c r="HM175" s="62"/>
      <c r="HN175" s="62"/>
      <c r="HO175" s="62"/>
      <c r="HP175" s="62"/>
      <c r="HQ175" s="62"/>
      <c r="HR175" s="62"/>
      <c r="HS175" s="62"/>
      <c r="HT175" s="62"/>
      <c r="HU175" s="62"/>
      <c r="HV175" s="62"/>
      <c r="HW175" s="62"/>
      <c r="HX175" s="62"/>
      <c r="HY175" s="62"/>
      <c r="HZ175" s="62"/>
      <c r="IA175" s="62"/>
      <c r="IB175" s="62"/>
      <c r="IC175" s="62"/>
      <c r="ID175" s="62"/>
      <c r="IE175" s="62"/>
      <c r="IF175" s="62"/>
      <c r="IG175" s="62"/>
      <c r="IH175" s="62"/>
      <c r="II175" s="62"/>
      <c r="IJ175" s="62"/>
      <c r="IK175" s="62"/>
      <c r="IL175" s="62"/>
      <c r="IM175" s="62"/>
      <c r="IN175" s="62"/>
      <c r="IO175" s="62"/>
      <c r="IP175" s="62"/>
      <c r="IQ175" s="62"/>
      <c r="IR175" s="62"/>
      <c r="IS175" s="62"/>
      <c r="IT175" s="62"/>
      <c r="IU175" s="62"/>
      <c r="IV175" s="62"/>
      <c r="IW175" s="62"/>
      <c r="IX175" s="62"/>
      <c r="IY175" s="62"/>
      <c r="IZ175" s="62"/>
      <c r="JA175" s="62"/>
      <c r="JB175" s="62"/>
      <c r="JC175" s="62"/>
      <c r="JD175" s="62"/>
      <c r="JE175" s="62"/>
      <c r="JF175" s="62"/>
      <c r="JG175" s="62"/>
      <c r="JH175" s="62"/>
      <c r="JI175" s="62"/>
      <c r="JJ175" s="62"/>
      <c r="JK175" s="62"/>
      <c r="JL175" s="62"/>
      <c r="JM175" s="62"/>
      <c r="JN175" s="62"/>
      <c r="JO175" s="62"/>
      <c r="JP175" s="62"/>
      <c r="JQ175" s="62"/>
      <c r="JR175" s="62"/>
      <c r="JS175" s="62"/>
      <c r="JT175" s="62"/>
      <c r="JU175" s="62"/>
      <c r="JV175" s="62"/>
      <c r="JW175" s="62"/>
      <c r="JX175" s="62"/>
      <c r="JY175" s="62"/>
      <c r="JZ175" s="62"/>
      <c r="KA175" s="62"/>
      <c r="KB175" s="62"/>
      <c r="KC175" s="62"/>
      <c r="KD175" s="62"/>
      <c r="KE175" s="62"/>
      <c r="KF175" s="62"/>
      <c r="KG175" s="62"/>
      <c r="KH175" s="62"/>
      <c r="KI175" s="62"/>
      <c r="KJ175" s="62"/>
      <c r="KK175" s="62"/>
      <c r="KL175" s="62"/>
      <c r="KM175" s="62"/>
    </row>
    <row r="176" spans="3:299" s="13" customFormat="1" x14ac:dyDescent="0.25">
      <c r="C176" s="62"/>
      <c r="D176" s="62"/>
      <c r="E176" s="62"/>
      <c r="F176" s="62"/>
      <c r="I176" s="14"/>
      <c r="J176" s="63"/>
      <c r="K176" s="14"/>
      <c r="L176" s="63"/>
      <c r="M176" s="63"/>
      <c r="Q176" s="51"/>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W176" s="62"/>
      <c r="GX176" s="62"/>
      <c r="GY176" s="62"/>
      <c r="GZ176" s="62"/>
      <c r="HA176" s="62"/>
      <c r="HB176" s="62"/>
      <c r="HC176" s="62"/>
      <c r="HD176" s="62"/>
      <c r="HE176" s="62"/>
      <c r="HF176" s="62"/>
      <c r="HG176" s="62"/>
      <c r="HH176" s="62"/>
      <c r="HI176" s="62"/>
      <c r="HJ176" s="62"/>
      <c r="HK176" s="62"/>
      <c r="HL176" s="62"/>
      <c r="HM176" s="62"/>
      <c r="HN176" s="62"/>
      <c r="HO176" s="62"/>
      <c r="HP176" s="62"/>
      <c r="HQ176" s="62"/>
      <c r="HR176" s="62"/>
      <c r="HS176" s="62"/>
      <c r="HT176" s="62"/>
      <c r="HU176" s="62"/>
      <c r="HV176" s="62"/>
      <c r="HW176" s="62"/>
      <c r="HX176" s="62"/>
      <c r="HY176" s="62"/>
      <c r="HZ176" s="62"/>
      <c r="IA176" s="62"/>
      <c r="IB176" s="62"/>
      <c r="IC176" s="62"/>
      <c r="ID176" s="62"/>
      <c r="IE176" s="62"/>
      <c r="IF176" s="62"/>
      <c r="IG176" s="62"/>
      <c r="IH176" s="62"/>
      <c r="II176" s="62"/>
      <c r="IJ176" s="62"/>
      <c r="IK176" s="62"/>
      <c r="IL176" s="62"/>
      <c r="IM176" s="62"/>
      <c r="IN176" s="62"/>
      <c r="IO176" s="62"/>
      <c r="IP176" s="62"/>
      <c r="IQ176" s="62"/>
      <c r="IR176" s="62"/>
      <c r="IS176" s="62"/>
      <c r="IT176" s="62"/>
      <c r="IU176" s="62"/>
      <c r="IV176" s="62"/>
      <c r="IW176" s="62"/>
      <c r="IX176" s="62"/>
      <c r="IY176" s="62"/>
      <c r="IZ176" s="62"/>
      <c r="JA176" s="62"/>
      <c r="JB176" s="62"/>
      <c r="JC176" s="62"/>
      <c r="JD176" s="62"/>
      <c r="JE176" s="62"/>
      <c r="JF176" s="62"/>
      <c r="JG176" s="62"/>
      <c r="JH176" s="62"/>
      <c r="JI176" s="62"/>
      <c r="JJ176" s="62"/>
      <c r="JK176" s="62"/>
      <c r="JL176" s="62"/>
      <c r="JM176" s="62"/>
      <c r="JN176" s="62"/>
      <c r="JO176" s="62"/>
      <c r="JP176" s="62"/>
      <c r="JQ176" s="62"/>
      <c r="JR176" s="62"/>
      <c r="JS176" s="62"/>
      <c r="JT176" s="62"/>
      <c r="JU176" s="62"/>
      <c r="JV176" s="62"/>
      <c r="JW176" s="62"/>
      <c r="JX176" s="62"/>
      <c r="JY176" s="62"/>
      <c r="JZ176" s="62"/>
      <c r="KA176" s="62"/>
      <c r="KB176" s="62"/>
      <c r="KC176" s="62"/>
      <c r="KD176" s="62"/>
      <c r="KE176" s="62"/>
      <c r="KF176" s="62"/>
      <c r="KG176" s="62"/>
      <c r="KH176" s="62"/>
      <c r="KI176" s="62"/>
      <c r="KJ176" s="62"/>
      <c r="KK176" s="62"/>
      <c r="KL176" s="62"/>
      <c r="KM176" s="62"/>
    </row>
    <row r="177" spans="3:299" s="13" customFormat="1" x14ac:dyDescent="0.25">
      <c r="C177" s="62"/>
      <c r="D177" s="62"/>
      <c r="E177" s="62"/>
      <c r="F177" s="62"/>
      <c r="I177" s="14"/>
      <c r="J177" s="63"/>
      <c r="K177" s="14"/>
      <c r="L177" s="63"/>
      <c r="M177" s="63"/>
      <c r="Q177" s="51"/>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2"/>
      <c r="HN177" s="62"/>
      <c r="HO177" s="62"/>
      <c r="HP177" s="62"/>
      <c r="HQ177" s="62"/>
      <c r="HR177" s="62"/>
      <c r="HS177" s="62"/>
      <c r="HT177" s="62"/>
      <c r="HU177" s="62"/>
      <c r="HV177" s="62"/>
      <c r="HW177" s="62"/>
      <c r="HX177" s="62"/>
      <c r="HY177" s="62"/>
      <c r="HZ177" s="62"/>
      <c r="IA177" s="62"/>
      <c r="IB177" s="62"/>
      <c r="IC177" s="62"/>
      <c r="ID177" s="62"/>
      <c r="IE177" s="62"/>
      <c r="IF177" s="62"/>
      <c r="IG177" s="62"/>
      <c r="IH177" s="62"/>
      <c r="II177" s="62"/>
      <c r="IJ177" s="62"/>
      <c r="IK177" s="62"/>
      <c r="IL177" s="62"/>
      <c r="IM177" s="62"/>
      <c r="IN177" s="62"/>
      <c r="IO177" s="62"/>
      <c r="IP177" s="62"/>
      <c r="IQ177" s="62"/>
      <c r="IR177" s="62"/>
      <c r="IS177" s="62"/>
      <c r="IT177" s="62"/>
      <c r="IU177" s="62"/>
      <c r="IV177" s="62"/>
      <c r="IW177" s="62"/>
      <c r="IX177" s="62"/>
      <c r="IY177" s="62"/>
      <c r="IZ177" s="62"/>
      <c r="JA177" s="62"/>
      <c r="JB177" s="62"/>
      <c r="JC177" s="62"/>
      <c r="JD177" s="62"/>
      <c r="JE177" s="62"/>
      <c r="JF177" s="62"/>
      <c r="JG177" s="62"/>
      <c r="JH177" s="62"/>
      <c r="JI177" s="62"/>
      <c r="JJ177" s="62"/>
      <c r="JK177" s="62"/>
      <c r="JL177" s="62"/>
      <c r="JM177" s="62"/>
      <c r="JN177" s="62"/>
      <c r="JO177" s="62"/>
      <c r="JP177" s="62"/>
      <c r="JQ177" s="62"/>
      <c r="JR177" s="62"/>
      <c r="JS177" s="62"/>
      <c r="JT177" s="62"/>
      <c r="JU177" s="62"/>
      <c r="JV177" s="62"/>
      <c r="JW177" s="62"/>
      <c r="JX177" s="62"/>
      <c r="JY177" s="62"/>
      <c r="JZ177" s="62"/>
      <c r="KA177" s="62"/>
      <c r="KB177" s="62"/>
      <c r="KC177" s="62"/>
      <c r="KD177" s="62"/>
      <c r="KE177" s="62"/>
      <c r="KF177" s="62"/>
      <c r="KG177" s="62"/>
      <c r="KH177" s="62"/>
      <c r="KI177" s="62"/>
      <c r="KJ177" s="62"/>
      <c r="KK177" s="62"/>
      <c r="KL177" s="62"/>
      <c r="KM177" s="62"/>
    </row>
    <row r="178" spans="3:299" s="13" customFormat="1" x14ac:dyDescent="0.25">
      <c r="C178" s="62"/>
      <c r="D178" s="62"/>
      <c r="E178" s="62"/>
      <c r="F178" s="62"/>
      <c r="I178" s="14"/>
      <c r="J178" s="63"/>
      <c r="K178" s="14"/>
      <c r="L178" s="63"/>
      <c r="M178" s="63"/>
      <c r="Q178" s="51"/>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2"/>
      <c r="HN178" s="62"/>
      <c r="HO178" s="62"/>
      <c r="HP178" s="62"/>
      <c r="HQ178" s="62"/>
      <c r="HR178" s="62"/>
      <c r="HS178" s="62"/>
      <c r="HT178" s="62"/>
      <c r="HU178" s="62"/>
      <c r="HV178" s="62"/>
      <c r="HW178" s="62"/>
      <c r="HX178" s="62"/>
      <c r="HY178" s="62"/>
      <c r="HZ178" s="62"/>
      <c r="IA178" s="62"/>
      <c r="IB178" s="62"/>
      <c r="IC178" s="62"/>
      <c r="ID178" s="62"/>
      <c r="IE178" s="62"/>
      <c r="IF178" s="62"/>
      <c r="IG178" s="62"/>
      <c r="IH178" s="62"/>
      <c r="II178" s="62"/>
      <c r="IJ178" s="62"/>
      <c r="IK178" s="62"/>
      <c r="IL178" s="62"/>
      <c r="IM178" s="62"/>
      <c r="IN178" s="62"/>
      <c r="IO178" s="62"/>
      <c r="IP178" s="62"/>
      <c r="IQ178" s="62"/>
      <c r="IR178" s="62"/>
      <c r="IS178" s="62"/>
      <c r="IT178" s="62"/>
      <c r="IU178" s="62"/>
      <c r="IV178" s="62"/>
      <c r="IW178" s="62"/>
      <c r="IX178" s="62"/>
      <c r="IY178" s="62"/>
      <c r="IZ178" s="62"/>
      <c r="JA178" s="62"/>
      <c r="JB178" s="62"/>
      <c r="JC178" s="62"/>
      <c r="JD178" s="62"/>
      <c r="JE178" s="62"/>
      <c r="JF178" s="62"/>
      <c r="JG178" s="62"/>
      <c r="JH178" s="62"/>
      <c r="JI178" s="62"/>
      <c r="JJ178" s="62"/>
      <c r="JK178" s="62"/>
      <c r="JL178" s="62"/>
      <c r="JM178" s="62"/>
      <c r="JN178" s="62"/>
      <c r="JO178" s="62"/>
      <c r="JP178" s="62"/>
      <c r="JQ178" s="62"/>
      <c r="JR178" s="62"/>
      <c r="JS178" s="62"/>
      <c r="JT178" s="62"/>
      <c r="JU178" s="62"/>
      <c r="JV178" s="62"/>
      <c r="JW178" s="62"/>
      <c r="JX178" s="62"/>
      <c r="JY178" s="62"/>
      <c r="JZ178" s="62"/>
      <c r="KA178" s="62"/>
      <c r="KB178" s="62"/>
      <c r="KC178" s="62"/>
      <c r="KD178" s="62"/>
      <c r="KE178" s="62"/>
      <c r="KF178" s="62"/>
      <c r="KG178" s="62"/>
      <c r="KH178" s="62"/>
      <c r="KI178" s="62"/>
      <c r="KJ178" s="62"/>
      <c r="KK178" s="62"/>
      <c r="KL178" s="62"/>
      <c r="KM178" s="62"/>
    </row>
    <row r="179" spans="3:299" s="13" customFormat="1" x14ac:dyDescent="0.25">
      <c r="C179" s="62"/>
      <c r="D179" s="62"/>
      <c r="E179" s="62"/>
      <c r="F179" s="62"/>
      <c r="I179" s="14"/>
      <c r="J179" s="63"/>
      <c r="K179" s="14"/>
      <c r="L179" s="63"/>
      <c r="M179" s="63"/>
      <c r="Q179" s="51"/>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c r="GN179" s="62"/>
      <c r="GO179" s="62"/>
      <c r="GP179" s="62"/>
      <c r="GQ179" s="62"/>
      <c r="GR179" s="62"/>
      <c r="GS179" s="62"/>
      <c r="GT179" s="62"/>
      <c r="GU179" s="62"/>
      <c r="GV179" s="62"/>
      <c r="GW179" s="62"/>
      <c r="GX179" s="62"/>
      <c r="GY179" s="62"/>
      <c r="GZ179" s="62"/>
      <c r="HA179" s="62"/>
      <c r="HB179" s="62"/>
      <c r="HC179" s="62"/>
      <c r="HD179" s="62"/>
      <c r="HE179" s="62"/>
      <c r="HF179" s="62"/>
      <c r="HG179" s="62"/>
      <c r="HH179" s="62"/>
      <c r="HI179" s="62"/>
      <c r="HJ179" s="62"/>
      <c r="HK179" s="62"/>
      <c r="HL179" s="62"/>
      <c r="HM179" s="62"/>
      <c r="HN179" s="62"/>
      <c r="HO179" s="62"/>
      <c r="HP179" s="62"/>
      <c r="HQ179" s="62"/>
      <c r="HR179" s="62"/>
      <c r="HS179" s="62"/>
      <c r="HT179" s="62"/>
      <c r="HU179" s="62"/>
      <c r="HV179" s="62"/>
      <c r="HW179" s="62"/>
      <c r="HX179" s="62"/>
      <c r="HY179" s="62"/>
      <c r="HZ179" s="62"/>
      <c r="IA179" s="62"/>
      <c r="IB179" s="62"/>
      <c r="IC179" s="62"/>
      <c r="ID179" s="62"/>
      <c r="IE179" s="62"/>
      <c r="IF179" s="62"/>
      <c r="IG179" s="62"/>
      <c r="IH179" s="62"/>
      <c r="II179" s="62"/>
      <c r="IJ179" s="62"/>
      <c r="IK179" s="62"/>
      <c r="IL179" s="62"/>
      <c r="IM179" s="62"/>
      <c r="IN179" s="62"/>
      <c r="IO179" s="62"/>
      <c r="IP179" s="62"/>
      <c r="IQ179" s="62"/>
      <c r="IR179" s="62"/>
      <c r="IS179" s="62"/>
      <c r="IT179" s="62"/>
      <c r="IU179" s="62"/>
      <c r="IV179" s="62"/>
      <c r="IW179" s="62"/>
      <c r="IX179" s="62"/>
      <c r="IY179" s="62"/>
      <c r="IZ179" s="62"/>
      <c r="JA179" s="62"/>
      <c r="JB179" s="62"/>
      <c r="JC179" s="62"/>
      <c r="JD179" s="62"/>
      <c r="JE179" s="62"/>
      <c r="JF179" s="62"/>
      <c r="JG179" s="62"/>
      <c r="JH179" s="62"/>
      <c r="JI179" s="62"/>
      <c r="JJ179" s="62"/>
      <c r="JK179" s="62"/>
      <c r="JL179" s="62"/>
      <c r="JM179" s="62"/>
      <c r="JN179" s="62"/>
      <c r="JO179" s="62"/>
      <c r="JP179" s="62"/>
      <c r="JQ179" s="62"/>
      <c r="JR179" s="62"/>
      <c r="JS179" s="62"/>
      <c r="JT179" s="62"/>
      <c r="JU179" s="62"/>
      <c r="JV179" s="62"/>
      <c r="JW179" s="62"/>
      <c r="JX179" s="62"/>
      <c r="JY179" s="62"/>
      <c r="JZ179" s="62"/>
      <c r="KA179" s="62"/>
      <c r="KB179" s="62"/>
      <c r="KC179" s="62"/>
      <c r="KD179" s="62"/>
      <c r="KE179" s="62"/>
      <c r="KF179" s="62"/>
      <c r="KG179" s="62"/>
      <c r="KH179" s="62"/>
      <c r="KI179" s="62"/>
      <c r="KJ179" s="62"/>
      <c r="KK179" s="62"/>
      <c r="KL179" s="62"/>
      <c r="KM179" s="62"/>
    </row>
    <row r="180" spans="3:299" s="13" customFormat="1" x14ac:dyDescent="0.25">
      <c r="C180" s="62"/>
      <c r="D180" s="62"/>
      <c r="E180" s="62"/>
      <c r="F180" s="62"/>
      <c r="I180" s="14"/>
      <c r="J180" s="63"/>
      <c r="K180" s="14"/>
      <c r="L180" s="63"/>
      <c r="M180" s="63"/>
      <c r="Q180" s="51"/>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W180" s="62"/>
      <c r="GX180" s="62"/>
      <c r="GY180" s="62"/>
      <c r="GZ180" s="62"/>
      <c r="HA180" s="62"/>
      <c r="HB180" s="62"/>
      <c r="HC180" s="62"/>
      <c r="HD180" s="62"/>
      <c r="HE180" s="62"/>
      <c r="HF180" s="62"/>
      <c r="HG180" s="62"/>
      <c r="HH180" s="62"/>
      <c r="HI180" s="62"/>
      <c r="HJ180" s="62"/>
      <c r="HK180" s="62"/>
      <c r="HL180" s="62"/>
      <c r="HM180" s="62"/>
      <c r="HN180" s="62"/>
      <c r="HO180" s="62"/>
      <c r="HP180" s="62"/>
      <c r="HQ180" s="62"/>
      <c r="HR180" s="62"/>
      <c r="HS180" s="62"/>
      <c r="HT180" s="62"/>
      <c r="HU180" s="62"/>
      <c r="HV180" s="62"/>
      <c r="HW180" s="62"/>
      <c r="HX180" s="62"/>
      <c r="HY180" s="62"/>
      <c r="HZ180" s="62"/>
      <c r="IA180" s="62"/>
      <c r="IB180" s="62"/>
      <c r="IC180" s="62"/>
      <c r="ID180" s="62"/>
      <c r="IE180" s="62"/>
      <c r="IF180" s="62"/>
      <c r="IG180" s="62"/>
      <c r="IH180" s="62"/>
      <c r="II180" s="62"/>
      <c r="IJ180" s="62"/>
      <c r="IK180" s="62"/>
      <c r="IL180" s="62"/>
      <c r="IM180" s="62"/>
      <c r="IN180" s="62"/>
      <c r="IO180" s="62"/>
      <c r="IP180" s="62"/>
      <c r="IQ180" s="62"/>
      <c r="IR180" s="62"/>
      <c r="IS180" s="62"/>
      <c r="IT180" s="62"/>
      <c r="IU180" s="62"/>
      <c r="IV180" s="62"/>
      <c r="IW180" s="62"/>
      <c r="IX180" s="62"/>
      <c r="IY180" s="62"/>
      <c r="IZ180" s="62"/>
      <c r="JA180" s="62"/>
      <c r="JB180" s="62"/>
      <c r="JC180" s="62"/>
      <c r="JD180" s="62"/>
      <c r="JE180" s="62"/>
      <c r="JF180" s="62"/>
      <c r="JG180" s="62"/>
      <c r="JH180" s="62"/>
      <c r="JI180" s="62"/>
      <c r="JJ180" s="62"/>
      <c r="JK180" s="62"/>
      <c r="JL180" s="62"/>
      <c r="JM180" s="62"/>
      <c r="JN180" s="62"/>
      <c r="JO180" s="62"/>
      <c r="JP180" s="62"/>
      <c r="JQ180" s="62"/>
      <c r="JR180" s="62"/>
      <c r="JS180" s="62"/>
      <c r="JT180" s="62"/>
      <c r="JU180" s="62"/>
      <c r="JV180" s="62"/>
      <c r="JW180" s="62"/>
      <c r="JX180" s="62"/>
      <c r="JY180" s="62"/>
      <c r="JZ180" s="62"/>
      <c r="KA180" s="62"/>
      <c r="KB180" s="62"/>
      <c r="KC180" s="62"/>
      <c r="KD180" s="62"/>
      <c r="KE180" s="62"/>
      <c r="KF180" s="62"/>
      <c r="KG180" s="62"/>
      <c r="KH180" s="62"/>
      <c r="KI180" s="62"/>
      <c r="KJ180" s="62"/>
      <c r="KK180" s="62"/>
      <c r="KL180" s="62"/>
      <c r="KM180" s="62"/>
    </row>
    <row r="181" spans="3:299" s="13" customFormat="1" x14ac:dyDescent="0.25">
      <c r="C181" s="62"/>
      <c r="D181" s="62"/>
      <c r="E181" s="62"/>
      <c r="F181" s="62"/>
      <c r="I181" s="14"/>
      <c r="J181" s="63"/>
      <c r="K181" s="14"/>
      <c r="L181" s="63"/>
      <c r="M181" s="63"/>
      <c r="Q181" s="51"/>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62"/>
      <c r="HN181" s="62"/>
      <c r="HO181" s="62"/>
      <c r="HP181" s="62"/>
      <c r="HQ181" s="62"/>
      <c r="HR181" s="62"/>
      <c r="HS181" s="62"/>
      <c r="HT181" s="62"/>
      <c r="HU181" s="62"/>
      <c r="HV181" s="62"/>
      <c r="HW181" s="62"/>
      <c r="HX181" s="62"/>
      <c r="HY181" s="62"/>
      <c r="HZ181" s="62"/>
      <c r="IA181" s="62"/>
      <c r="IB181" s="62"/>
      <c r="IC181" s="62"/>
      <c r="ID181" s="62"/>
      <c r="IE181" s="62"/>
      <c r="IF181" s="62"/>
      <c r="IG181" s="62"/>
      <c r="IH181" s="62"/>
      <c r="II181" s="62"/>
      <c r="IJ181" s="62"/>
      <c r="IK181" s="62"/>
      <c r="IL181" s="62"/>
      <c r="IM181" s="62"/>
      <c r="IN181" s="62"/>
      <c r="IO181" s="62"/>
      <c r="IP181" s="62"/>
      <c r="IQ181" s="62"/>
      <c r="IR181" s="62"/>
      <c r="IS181" s="62"/>
      <c r="IT181" s="62"/>
      <c r="IU181" s="62"/>
      <c r="IV181" s="62"/>
      <c r="IW181" s="62"/>
      <c r="IX181" s="62"/>
      <c r="IY181" s="62"/>
      <c r="IZ181" s="62"/>
      <c r="JA181" s="62"/>
      <c r="JB181" s="62"/>
      <c r="JC181" s="62"/>
      <c r="JD181" s="62"/>
      <c r="JE181" s="62"/>
      <c r="JF181" s="62"/>
      <c r="JG181" s="62"/>
      <c r="JH181" s="62"/>
      <c r="JI181" s="62"/>
      <c r="JJ181" s="62"/>
      <c r="JK181" s="62"/>
      <c r="JL181" s="62"/>
      <c r="JM181" s="62"/>
      <c r="JN181" s="62"/>
      <c r="JO181" s="62"/>
      <c r="JP181" s="62"/>
      <c r="JQ181" s="62"/>
      <c r="JR181" s="62"/>
      <c r="JS181" s="62"/>
      <c r="JT181" s="62"/>
      <c r="JU181" s="62"/>
      <c r="JV181" s="62"/>
      <c r="JW181" s="62"/>
      <c r="JX181" s="62"/>
      <c r="JY181" s="62"/>
      <c r="JZ181" s="62"/>
      <c r="KA181" s="62"/>
      <c r="KB181" s="62"/>
      <c r="KC181" s="62"/>
      <c r="KD181" s="62"/>
      <c r="KE181" s="62"/>
      <c r="KF181" s="62"/>
      <c r="KG181" s="62"/>
      <c r="KH181" s="62"/>
      <c r="KI181" s="62"/>
      <c r="KJ181" s="62"/>
      <c r="KK181" s="62"/>
      <c r="KL181" s="62"/>
      <c r="KM181" s="62"/>
    </row>
    <row r="182" spans="3:299" s="13" customFormat="1" x14ac:dyDescent="0.25">
      <c r="C182" s="62"/>
      <c r="D182" s="62"/>
      <c r="E182" s="62"/>
      <c r="F182" s="62"/>
      <c r="I182" s="14"/>
      <c r="J182" s="63"/>
      <c r="K182" s="14"/>
      <c r="L182" s="63"/>
      <c r="M182" s="63"/>
      <c r="Q182" s="51"/>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2"/>
      <c r="GE182" s="62"/>
      <c r="GF182" s="62"/>
      <c r="GG182" s="62"/>
      <c r="GH182" s="62"/>
      <c r="GI182" s="62"/>
      <c r="GJ182" s="62"/>
      <c r="GK182" s="62"/>
      <c r="GL182" s="62"/>
      <c r="GM182" s="62"/>
      <c r="GN182" s="62"/>
      <c r="GO182" s="62"/>
      <c r="GP182" s="62"/>
      <c r="GQ182" s="62"/>
      <c r="GR182" s="62"/>
      <c r="GS182" s="62"/>
      <c r="GT182" s="62"/>
      <c r="GU182" s="62"/>
      <c r="GV182" s="62"/>
      <c r="GW182" s="62"/>
      <c r="GX182" s="62"/>
      <c r="GY182" s="62"/>
      <c r="GZ182" s="62"/>
      <c r="HA182" s="62"/>
      <c r="HB182" s="62"/>
      <c r="HC182" s="62"/>
      <c r="HD182" s="62"/>
      <c r="HE182" s="62"/>
      <c r="HF182" s="62"/>
      <c r="HG182" s="62"/>
      <c r="HH182" s="62"/>
      <c r="HI182" s="62"/>
      <c r="HJ182" s="62"/>
      <c r="HK182" s="62"/>
      <c r="HL182" s="62"/>
      <c r="HM182" s="62"/>
      <c r="HN182" s="62"/>
      <c r="HO182" s="62"/>
      <c r="HP182" s="62"/>
      <c r="HQ182" s="62"/>
      <c r="HR182" s="62"/>
      <c r="HS182" s="62"/>
      <c r="HT182" s="62"/>
      <c r="HU182" s="62"/>
      <c r="HV182" s="62"/>
      <c r="HW182" s="62"/>
      <c r="HX182" s="62"/>
      <c r="HY182" s="62"/>
      <c r="HZ182" s="62"/>
      <c r="IA182" s="62"/>
      <c r="IB182" s="62"/>
      <c r="IC182" s="62"/>
      <c r="ID182" s="62"/>
      <c r="IE182" s="62"/>
      <c r="IF182" s="62"/>
      <c r="IG182" s="62"/>
      <c r="IH182" s="62"/>
      <c r="II182" s="62"/>
      <c r="IJ182" s="62"/>
      <c r="IK182" s="62"/>
      <c r="IL182" s="62"/>
      <c r="IM182" s="62"/>
      <c r="IN182" s="62"/>
      <c r="IO182" s="62"/>
      <c r="IP182" s="62"/>
      <c r="IQ182" s="62"/>
      <c r="IR182" s="62"/>
      <c r="IS182" s="62"/>
      <c r="IT182" s="62"/>
      <c r="IU182" s="62"/>
      <c r="IV182" s="62"/>
      <c r="IW182" s="62"/>
      <c r="IX182" s="62"/>
      <c r="IY182" s="62"/>
      <c r="IZ182" s="62"/>
      <c r="JA182" s="62"/>
      <c r="JB182" s="62"/>
      <c r="JC182" s="62"/>
      <c r="JD182" s="62"/>
      <c r="JE182" s="62"/>
      <c r="JF182" s="62"/>
      <c r="JG182" s="62"/>
      <c r="JH182" s="62"/>
      <c r="JI182" s="62"/>
      <c r="JJ182" s="62"/>
      <c r="JK182" s="62"/>
      <c r="JL182" s="62"/>
      <c r="JM182" s="62"/>
      <c r="JN182" s="62"/>
      <c r="JO182" s="62"/>
      <c r="JP182" s="62"/>
      <c r="JQ182" s="62"/>
      <c r="JR182" s="62"/>
      <c r="JS182" s="62"/>
      <c r="JT182" s="62"/>
      <c r="JU182" s="62"/>
      <c r="JV182" s="62"/>
      <c r="JW182" s="62"/>
      <c r="JX182" s="62"/>
      <c r="JY182" s="62"/>
      <c r="JZ182" s="62"/>
      <c r="KA182" s="62"/>
      <c r="KB182" s="62"/>
      <c r="KC182" s="62"/>
      <c r="KD182" s="62"/>
      <c r="KE182" s="62"/>
      <c r="KF182" s="62"/>
      <c r="KG182" s="62"/>
      <c r="KH182" s="62"/>
      <c r="KI182" s="62"/>
      <c r="KJ182" s="62"/>
      <c r="KK182" s="62"/>
      <c r="KL182" s="62"/>
      <c r="KM182" s="62"/>
    </row>
    <row r="183" spans="3:299" s="13" customFormat="1" x14ac:dyDescent="0.25">
      <c r="C183" s="62"/>
      <c r="D183" s="62"/>
      <c r="E183" s="62"/>
      <c r="F183" s="62"/>
      <c r="I183" s="14"/>
      <c r="J183" s="63"/>
      <c r="K183" s="14"/>
      <c r="L183" s="63"/>
      <c r="M183" s="63"/>
      <c r="Q183" s="51"/>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c r="FY183" s="62"/>
      <c r="FZ183" s="62"/>
      <c r="GA183" s="62"/>
      <c r="GB183" s="62"/>
      <c r="GC183" s="62"/>
      <c r="GD183" s="62"/>
      <c r="GE183" s="62"/>
      <c r="GF183" s="62"/>
      <c r="GG183" s="62"/>
      <c r="GH183" s="62"/>
      <c r="GI183" s="62"/>
      <c r="GJ183" s="62"/>
      <c r="GK183" s="62"/>
      <c r="GL183" s="62"/>
      <c r="GM183" s="62"/>
      <c r="GN183" s="62"/>
      <c r="GO183" s="62"/>
      <c r="GP183" s="62"/>
      <c r="GQ183" s="62"/>
      <c r="GR183" s="62"/>
      <c r="GS183" s="62"/>
      <c r="GT183" s="62"/>
      <c r="GU183" s="62"/>
      <c r="GV183" s="62"/>
      <c r="GW183" s="62"/>
      <c r="GX183" s="62"/>
      <c r="GY183" s="62"/>
      <c r="GZ183" s="62"/>
      <c r="HA183" s="62"/>
      <c r="HB183" s="62"/>
      <c r="HC183" s="62"/>
      <c r="HD183" s="62"/>
      <c r="HE183" s="62"/>
      <c r="HF183" s="62"/>
      <c r="HG183" s="62"/>
      <c r="HH183" s="62"/>
      <c r="HI183" s="62"/>
      <c r="HJ183" s="62"/>
      <c r="HK183" s="62"/>
      <c r="HL183" s="62"/>
      <c r="HM183" s="62"/>
      <c r="HN183" s="62"/>
      <c r="HO183" s="62"/>
      <c r="HP183" s="62"/>
      <c r="HQ183" s="62"/>
      <c r="HR183" s="62"/>
      <c r="HS183" s="62"/>
      <c r="HT183" s="62"/>
      <c r="HU183" s="62"/>
      <c r="HV183" s="62"/>
      <c r="HW183" s="62"/>
      <c r="HX183" s="62"/>
      <c r="HY183" s="62"/>
      <c r="HZ183" s="62"/>
      <c r="IA183" s="62"/>
      <c r="IB183" s="62"/>
      <c r="IC183" s="62"/>
      <c r="ID183" s="62"/>
      <c r="IE183" s="62"/>
      <c r="IF183" s="62"/>
      <c r="IG183" s="62"/>
      <c r="IH183" s="62"/>
      <c r="II183" s="62"/>
      <c r="IJ183" s="62"/>
      <c r="IK183" s="62"/>
      <c r="IL183" s="62"/>
      <c r="IM183" s="62"/>
      <c r="IN183" s="62"/>
      <c r="IO183" s="62"/>
      <c r="IP183" s="62"/>
      <c r="IQ183" s="62"/>
      <c r="IR183" s="62"/>
      <c r="IS183" s="62"/>
      <c r="IT183" s="62"/>
      <c r="IU183" s="62"/>
      <c r="IV183" s="62"/>
      <c r="IW183" s="62"/>
      <c r="IX183" s="62"/>
      <c r="IY183" s="62"/>
      <c r="IZ183" s="62"/>
      <c r="JA183" s="62"/>
      <c r="JB183" s="62"/>
      <c r="JC183" s="62"/>
      <c r="JD183" s="62"/>
      <c r="JE183" s="62"/>
      <c r="JF183" s="62"/>
      <c r="JG183" s="62"/>
      <c r="JH183" s="62"/>
      <c r="JI183" s="62"/>
      <c r="JJ183" s="62"/>
      <c r="JK183" s="62"/>
      <c r="JL183" s="62"/>
      <c r="JM183" s="62"/>
      <c r="JN183" s="62"/>
      <c r="JO183" s="62"/>
      <c r="JP183" s="62"/>
      <c r="JQ183" s="62"/>
      <c r="JR183" s="62"/>
      <c r="JS183" s="62"/>
      <c r="JT183" s="62"/>
      <c r="JU183" s="62"/>
      <c r="JV183" s="62"/>
      <c r="JW183" s="62"/>
      <c r="JX183" s="62"/>
      <c r="JY183" s="62"/>
      <c r="JZ183" s="62"/>
      <c r="KA183" s="62"/>
      <c r="KB183" s="62"/>
      <c r="KC183" s="62"/>
      <c r="KD183" s="62"/>
      <c r="KE183" s="62"/>
      <c r="KF183" s="62"/>
      <c r="KG183" s="62"/>
      <c r="KH183" s="62"/>
      <c r="KI183" s="62"/>
      <c r="KJ183" s="62"/>
      <c r="KK183" s="62"/>
      <c r="KL183" s="62"/>
      <c r="KM183" s="62"/>
    </row>
    <row r="184" spans="3:299" s="13" customFormat="1" x14ac:dyDescent="0.25">
      <c r="C184" s="62"/>
      <c r="D184" s="62"/>
      <c r="E184" s="62"/>
      <c r="F184" s="62"/>
      <c r="I184" s="14"/>
      <c r="J184" s="63"/>
      <c r="K184" s="14"/>
      <c r="L184" s="63"/>
      <c r="M184" s="63"/>
      <c r="Q184" s="51"/>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c r="FY184" s="62"/>
      <c r="FZ184" s="62"/>
      <c r="GA184" s="62"/>
      <c r="GB184" s="62"/>
      <c r="GC184" s="62"/>
      <c r="GD184" s="62"/>
      <c r="GE184" s="62"/>
      <c r="GF184" s="62"/>
      <c r="GG184" s="62"/>
      <c r="GH184" s="62"/>
      <c r="GI184" s="62"/>
      <c r="GJ184" s="62"/>
      <c r="GK184" s="62"/>
      <c r="GL184" s="62"/>
      <c r="GM184" s="62"/>
      <c r="GN184" s="62"/>
      <c r="GO184" s="62"/>
      <c r="GP184" s="62"/>
      <c r="GQ184" s="62"/>
      <c r="GR184" s="62"/>
      <c r="GS184" s="62"/>
      <c r="GT184" s="62"/>
      <c r="GU184" s="62"/>
      <c r="GV184" s="62"/>
      <c r="GW184" s="62"/>
      <c r="GX184" s="62"/>
      <c r="GY184" s="62"/>
      <c r="GZ184" s="62"/>
      <c r="HA184" s="62"/>
      <c r="HB184" s="62"/>
      <c r="HC184" s="62"/>
      <c r="HD184" s="62"/>
      <c r="HE184" s="62"/>
      <c r="HF184" s="62"/>
      <c r="HG184" s="62"/>
      <c r="HH184" s="62"/>
      <c r="HI184" s="62"/>
      <c r="HJ184" s="62"/>
      <c r="HK184" s="62"/>
      <c r="HL184" s="62"/>
      <c r="HM184" s="62"/>
      <c r="HN184" s="62"/>
      <c r="HO184" s="62"/>
      <c r="HP184" s="62"/>
      <c r="HQ184" s="62"/>
      <c r="HR184" s="62"/>
      <c r="HS184" s="62"/>
      <c r="HT184" s="62"/>
      <c r="HU184" s="62"/>
      <c r="HV184" s="62"/>
      <c r="HW184" s="62"/>
      <c r="HX184" s="62"/>
      <c r="HY184" s="62"/>
      <c r="HZ184" s="62"/>
      <c r="IA184" s="62"/>
      <c r="IB184" s="62"/>
      <c r="IC184" s="62"/>
      <c r="ID184" s="62"/>
      <c r="IE184" s="62"/>
      <c r="IF184" s="62"/>
      <c r="IG184" s="62"/>
      <c r="IH184" s="62"/>
      <c r="II184" s="62"/>
      <c r="IJ184" s="62"/>
      <c r="IK184" s="62"/>
      <c r="IL184" s="62"/>
      <c r="IM184" s="62"/>
      <c r="IN184" s="62"/>
      <c r="IO184" s="62"/>
      <c r="IP184" s="62"/>
      <c r="IQ184" s="62"/>
      <c r="IR184" s="62"/>
      <c r="IS184" s="62"/>
      <c r="IT184" s="62"/>
      <c r="IU184" s="62"/>
      <c r="IV184" s="62"/>
      <c r="IW184" s="62"/>
      <c r="IX184" s="62"/>
      <c r="IY184" s="62"/>
      <c r="IZ184" s="62"/>
      <c r="JA184" s="62"/>
      <c r="JB184" s="62"/>
      <c r="JC184" s="62"/>
      <c r="JD184" s="62"/>
      <c r="JE184" s="62"/>
      <c r="JF184" s="62"/>
      <c r="JG184" s="62"/>
      <c r="JH184" s="62"/>
      <c r="JI184" s="62"/>
      <c r="JJ184" s="62"/>
      <c r="JK184" s="62"/>
      <c r="JL184" s="62"/>
      <c r="JM184" s="62"/>
      <c r="JN184" s="62"/>
      <c r="JO184" s="62"/>
      <c r="JP184" s="62"/>
      <c r="JQ184" s="62"/>
      <c r="JR184" s="62"/>
      <c r="JS184" s="62"/>
      <c r="JT184" s="62"/>
      <c r="JU184" s="62"/>
      <c r="JV184" s="62"/>
      <c r="JW184" s="62"/>
      <c r="JX184" s="62"/>
      <c r="JY184" s="62"/>
      <c r="JZ184" s="62"/>
      <c r="KA184" s="62"/>
      <c r="KB184" s="62"/>
      <c r="KC184" s="62"/>
      <c r="KD184" s="62"/>
      <c r="KE184" s="62"/>
      <c r="KF184" s="62"/>
      <c r="KG184" s="62"/>
      <c r="KH184" s="62"/>
      <c r="KI184" s="62"/>
      <c r="KJ184" s="62"/>
      <c r="KK184" s="62"/>
      <c r="KL184" s="62"/>
      <c r="KM184" s="62"/>
    </row>
    <row r="185" spans="3:299" s="13" customFormat="1" x14ac:dyDescent="0.25">
      <c r="C185" s="62"/>
      <c r="D185" s="62"/>
      <c r="E185" s="62"/>
      <c r="F185" s="62"/>
      <c r="I185" s="14"/>
      <c r="J185" s="63"/>
      <c r="K185" s="14"/>
      <c r="L185" s="63"/>
      <c r="M185" s="63"/>
      <c r="Q185" s="51"/>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2"/>
      <c r="GD185" s="62"/>
      <c r="GE185" s="62"/>
      <c r="GF185" s="62"/>
      <c r="GG185" s="62"/>
      <c r="GH185" s="62"/>
      <c r="GI185" s="62"/>
      <c r="GJ185" s="62"/>
      <c r="GK185" s="62"/>
      <c r="GL185" s="62"/>
      <c r="GM185" s="62"/>
      <c r="GN185" s="62"/>
      <c r="GO185" s="62"/>
      <c r="GP185" s="62"/>
      <c r="GQ185" s="62"/>
      <c r="GR185" s="62"/>
      <c r="GS185" s="62"/>
      <c r="GT185" s="62"/>
      <c r="GU185" s="62"/>
      <c r="GV185" s="62"/>
      <c r="GW185" s="62"/>
      <c r="GX185" s="62"/>
      <c r="GY185" s="62"/>
      <c r="GZ185" s="62"/>
      <c r="HA185" s="62"/>
      <c r="HB185" s="62"/>
      <c r="HC185" s="62"/>
      <c r="HD185" s="62"/>
      <c r="HE185" s="62"/>
      <c r="HF185" s="62"/>
      <c r="HG185" s="62"/>
      <c r="HH185" s="62"/>
      <c r="HI185" s="62"/>
      <c r="HJ185" s="62"/>
      <c r="HK185" s="62"/>
      <c r="HL185" s="62"/>
      <c r="HM185" s="62"/>
      <c r="HN185" s="62"/>
      <c r="HO185" s="62"/>
      <c r="HP185" s="62"/>
      <c r="HQ185" s="62"/>
      <c r="HR185" s="62"/>
      <c r="HS185" s="62"/>
      <c r="HT185" s="62"/>
      <c r="HU185" s="62"/>
      <c r="HV185" s="62"/>
      <c r="HW185" s="62"/>
      <c r="HX185" s="62"/>
      <c r="HY185" s="62"/>
      <c r="HZ185" s="62"/>
      <c r="IA185" s="62"/>
      <c r="IB185" s="62"/>
      <c r="IC185" s="62"/>
      <c r="ID185" s="62"/>
      <c r="IE185" s="62"/>
      <c r="IF185" s="62"/>
      <c r="IG185" s="62"/>
      <c r="IH185" s="62"/>
      <c r="II185" s="62"/>
      <c r="IJ185" s="62"/>
      <c r="IK185" s="62"/>
      <c r="IL185" s="62"/>
      <c r="IM185" s="62"/>
      <c r="IN185" s="62"/>
      <c r="IO185" s="62"/>
      <c r="IP185" s="62"/>
      <c r="IQ185" s="62"/>
      <c r="IR185" s="62"/>
      <c r="IS185" s="62"/>
      <c r="IT185" s="62"/>
      <c r="IU185" s="62"/>
      <c r="IV185" s="62"/>
      <c r="IW185" s="62"/>
      <c r="IX185" s="62"/>
      <c r="IY185" s="62"/>
      <c r="IZ185" s="62"/>
      <c r="JA185" s="62"/>
      <c r="JB185" s="62"/>
      <c r="JC185" s="62"/>
      <c r="JD185" s="62"/>
      <c r="JE185" s="62"/>
      <c r="JF185" s="62"/>
      <c r="JG185" s="62"/>
      <c r="JH185" s="62"/>
      <c r="JI185" s="62"/>
      <c r="JJ185" s="62"/>
      <c r="JK185" s="62"/>
      <c r="JL185" s="62"/>
      <c r="JM185" s="62"/>
      <c r="JN185" s="62"/>
      <c r="JO185" s="62"/>
      <c r="JP185" s="62"/>
      <c r="JQ185" s="62"/>
      <c r="JR185" s="62"/>
      <c r="JS185" s="62"/>
      <c r="JT185" s="62"/>
      <c r="JU185" s="62"/>
      <c r="JV185" s="62"/>
      <c r="JW185" s="62"/>
      <c r="JX185" s="62"/>
      <c r="JY185" s="62"/>
      <c r="JZ185" s="62"/>
      <c r="KA185" s="62"/>
      <c r="KB185" s="62"/>
      <c r="KC185" s="62"/>
      <c r="KD185" s="62"/>
      <c r="KE185" s="62"/>
      <c r="KF185" s="62"/>
      <c r="KG185" s="62"/>
      <c r="KH185" s="62"/>
      <c r="KI185" s="62"/>
      <c r="KJ185" s="62"/>
      <c r="KK185" s="62"/>
      <c r="KL185" s="62"/>
      <c r="KM185" s="62"/>
    </row>
    <row r="186" spans="3:299" s="13" customFormat="1" x14ac:dyDescent="0.25">
      <c r="C186" s="62"/>
      <c r="D186" s="62"/>
      <c r="E186" s="62"/>
      <c r="F186" s="62"/>
      <c r="I186" s="14"/>
      <c r="J186" s="63"/>
      <c r="K186" s="14"/>
      <c r="L186" s="63"/>
      <c r="M186" s="63"/>
      <c r="Q186" s="51"/>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2"/>
      <c r="GD186" s="62"/>
      <c r="GE186" s="62"/>
      <c r="GF186" s="62"/>
      <c r="GG186" s="62"/>
      <c r="GH186" s="62"/>
      <c r="GI186" s="62"/>
      <c r="GJ186" s="62"/>
      <c r="GK186" s="62"/>
      <c r="GL186" s="62"/>
      <c r="GM186" s="62"/>
      <c r="GN186" s="62"/>
      <c r="GO186" s="62"/>
      <c r="GP186" s="62"/>
      <c r="GQ186" s="62"/>
      <c r="GR186" s="62"/>
      <c r="GS186" s="62"/>
      <c r="GT186" s="62"/>
      <c r="GU186" s="62"/>
      <c r="GV186" s="62"/>
      <c r="GW186" s="62"/>
      <c r="GX186" s="62"/>
      <c r="GY186" s="62"/>
      <c r="GZ186" s="62"/>
      <c r="HA186" s="62"/>
      <c r="HB186" s="62"/>
      <c r="HC186" s="62"/>
      <c r="HD186" s="62"/>
      <c r="HE186" s="62"/>
      <c r="HF186" s="62"/>
      <c r="HG186" s="62"/>
      <c r="HH186" s="62"/>
      <c r="HI186" s="62"/>
      <c r="HJ186" s="62"/>
      <c r="HK186" s="62"/>
      <c r="HL186" s="62"/>
      <c r="HM186" s="62"/>
      <c r="HN186" s="62"/>
      <c r="HO186" s="62"/>
      <c r="HP186" s="62"/>
      <c r="HQ186" s="62"/>
      <c r="HR186" s="62"/>
      <c r="HS186" s="62"/>
      <c r="HT186" s="62"/>
      <c r="HU186" s="62"/>
      <c r="HV186" s="62"/>
      <c r="HW186" s="62"/>
      <c r="HX186" s="62"/>
      <c r="HY186" s="62"/>
      <c r="HZ186" s="62"/>
      <c r="IA186" s="62"/>
      <c r="IB186" s="62"/>
      <c r="IC186" s="62"/>
      <c r="ID186" s="62"/>
      <c r="IE186" s="62"/>
      <c r="IF186" s="62"/>
      <c r="IG186" s="62"/>
      <c r="IH186" s="62"/>
      <c r="II186" s="62"/>
      <c r="IJ186" s="62"/>
      <c r="IK186" s="62"/>
      <c r="IL186" s="62"/>
      <c r="IM186" s="62"/>
      <c r="IN186" s="62"/>
      <c r="IO186" s="62"/>
      <c r="IP186" s="62"/>
      <c r="IQ186" s="62"/>
      <c r="IR186" s="62"/>
      <c r="IS186" s="62"/>
      <c r="IT186" s="62"/>
      <c r="IU186" s="62"/>
      <c r="IV186" s="62"/>
      <c r="IW186" s="62"/>
      <c r="IX186" s="62"/>
      <c r="IY186" s="62"/>
      <c r="IZ186" s="62"/>
      <c r="JA186" s="62"/>
      <c r="JB186" s="62"/>
      <c r="JC186" s="62"/>
      <c r="JD186" s="62"/>
      <c r="JE186" s="62"/>
      <c r="JF186" s="62"/>
      <c r="JG186" s="62"/>
      <c r="JH186" s="62"/>
      <c r="JI186" s="62"/>
      <c r="JJ186" s="62"/>
      <c r="JK186" s="62"/>
      <c r="JL186" s="62"/>
      <c r="JM186" s="62"/>
      <c r="JN186" s="62"/>
      <c r="JO186" s="62"/>
      <c r="JP186" s="62"/>
      <c r="JQ186" s="62"/>
      <c r="JR186" s="62"/>
      <c r="JS186" s="62"/>
      <c r="JT186" s="62"/>
      <c r="JU186" s="62"/>
      <c r="JV186" s="62"/>
      <c r="JW186" s="62"/>
      <c r="JX186" s="62"/>
      <c r="JY186" s="62"/>
      <c r="JZ186" s="62"/>
      <c r="KA186" s="62"/>
      <c r="KB186" s="62"/>
      <c r="KC186" s="62"/>
      <c r="KD186" s="62"/>
      <c r="KE186" s="62"/>
      <c r="KF186" s="62"/>
      <c r="KG186" s="62"/>
      <c r="KH186" s="62"/>
      <c r="KI186" s="62"/>
      <c r="KJ186" s="62"/>
      <c r="KK186" s="62"/>
      <c r="KL186" s="62"/>
      <c r="KM186" s="62"/>
    </row>
    <row r="187" spans="3:299" s="13" customFormat="1" x14ac:dyDescent="0.25">
      <c r="C187" s="62"/>
      <c r="D187" s="62"/>
      <c r="E187" s="62"/>
      <c r="F187" s="62"/>
      <c r="I187" s="14"/>
      <c r="J187" s="63"/>
      <c r="K187" s="14"/>
      <c r="L187" s="63"/>
      <c r="M187" s="63"/>
      <c r="Q187" s="51"/>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62"/>
      <c r="GB187" s="62"/>
      <c r="GC187" s="62"/>
      <c r="GD187" s="62"/>
      <c r="GE187" s="62"/>
      <c r="GF187" s="62"/>
      <c r="GG187" s="62"/>
      <c r="GH187" s="62"/>
      <c r="GI187" s="62"/>
      <c r="GJ187" s="62"/>
      <c r="GK187" s="62"/>
      <c r="GL187" s="62"/>
      <c r="GM187" s="62"/>
      <c r="GN187" s="62"/>
      <c r="GO187" s="62"/>
      <c r="GP187" s="62"/>
      <c r="GQ187" s="62"/>
      <c r="GR187" s="62"/>
      <c r="GS187" s="62"/>
      <c r="GT187" s="62"/>
      <c r="GU187" s="62"/>
      <c r="GV187" s="62"/>
      <c r="GW187" s="62"/>
      <c r="GX187" s="62"/>
      <c r="GY187" s="62"/>
      <c r="GZ187" s="62"/>
      <c r="HA187" s="62"/>
      <c r="HB187" s="62"/>
      <c r="HC187" s="62"/>
      <c r="HD187" s="62"/>
      <c r="HE187" s="62"/>
      <c r="HF187" s="62"/>
      <c r="HG187" s="62"/>
      <c r="HH187" s="62"/>
      <c r="HI187" s="62"/>
      <c r="HJ187" s="62"/>
      <c r="HK187" s="62"/>
      <c r="HL187" s="62"/>
      <c r="HM187" s="62"/>
      <c r="HN187" s="62"/>
      <c r="HO187" s="62"/>
      <c r="HP187" s="62"/>
      <c r="HQ187" s="62"/>
      <c r="HR187" s="62"/>
      <c r="HS187" s="62"/>
      <c r="HT187" s="62"/>
      <c r="HU187" s="62"/>
      <c r="HV187" s="62"/>
      <c r="HW187" s="62"/>
      <c r="HX187" s="62"/>
      <c r="HY187" s="62"/>
      <c r="HZ187" s="62"/>
      <c r="IA187" s="62"/>
      <c r="IB187" s="62"/>
      <c r="IC187" s="62"/>
      <c r="ID187" s="62"/>
      <c r="IE187" s="62"/>
      <c r="IF187" s="62"/>
      <c r="IG187" s="62"/>
      <c r="IH187" s="62"/>
      <c r="II187" s="62"/>
      <c r="IJ187" s="62"/>
      <c r="IK187" s="62"/>
      <c r="IL187" s="62"/>
      <c r="IM187" s="62"/>
      <c r="IN187" s="62"/>
      <c r="IO187" s="62"/>
      <c r="IP187" s="62"/>
      <c r="IQ187" s="62"/>
      <c r="IR187" s="62"/>
      <c r="IS187" s="62"/>
      <c r="IT187" s="62"/>
      <c r="IU187" s="62"/>
      <c r="IV187" s="62"/>
      <c r="IW187" s="62"/>
      <c r="IX187" s="62"/>
      <c r="IY187" s="62"/>
      <c r="IZ187" s="62"/>
      <c r="JA187" s="62"/>
      <c r="JB187" s="62"/>
      <c r="JC187" s="62"/>
      <c r="JD187" s="62"/>
      <c r="JE187" s="62"/>
      <c r="JF187" s="62"/>
      <c r="JG187" s="62"/>
      <c r="JH187" s="62"/>
      <c r="JI187" s="62"/>
      <c r="JJ187" s="62"/>
      <c r="JK187" s="62"/>
      <c r="JL187" s="62"/>
      <c r="JM187" s="62"/>
      <c r="JN187" s="62"/>
      <c r="JO187" s="62"/>
      <c r="JP187" s="62"/>
      <c r="JQ187" s="62"/>
      <c r="JR187" s="62"/>
      <c r="JS187" s="62"/>
      <c r="JT187" s="62"/>
      <c r="JU187" s="62"/>
      <c r="JV187" s="62"/>
      <c r="JW187" s="62"/>
      <c r="JX187" s="62"/>
      <c r="JY187" s="62"/>
      <c r="JZ187" s="62"/>
      <c r="KA187" s="62"/>
      <c r="KB187" s="62"/>
      <c r="KC187" s="62"/>
      <c r="KD187" s="62"/>
      <c r="KE187" s="62"/>
      <c r="KF187" s="62"/>
      <c r="KG187" s="62"/>
      <c r="KH187" s="62"/>
      <c r="KI187" s="62"/>
      <c r="KJ187" s="62"/>
      <c r="KK187" s="62"/>
      <c r="KL187" s="62"/>
      <c r="KM187" s="62"/>
    </row>
    <row r="188" spans="3:299" s="13" customFormat="1" x14ac:dyDescent="0.25">
      <c r="C188" s="62"/>
      <c r="D188" s="62"/>
      <c r="E188" s="62"/>
      <c r="F188" s="62"/>
      <c r="I188" s="14"/>
      <c r="J188" s="63"/>
      <c r="K188" s="14"/>
      <c r="L188" s="63"/>
      <c r="M188" s="63"/>
      <c r="Q188" s="51"/>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62"/>
      <c r="GB188" s="62"/>
      <c r="GC188" s="62"/>
      <c r="GD188" s="62"/>
      <c r="GE188" s="62"/>
      <c r="GF188" s="62"/>
      <c r="GG188" s="62"/>
      <c r="GH188" s="62"/>
      <c r="GI188" s="62"/>
      <c r="GJ188" s="62"/>
      <c r="GK188" s="62"/>
      <c r="GL188" s="62"/>
      <c r="GM188" s="62"/>
      <c r="GN188" s="62"/>
      <c r="GO188" s="62"/>
      <c r="GP188" s="62"/>
      <c r="GQ188" s="62"/>
      <c r="GR188" s="62"/>
      <c r="GS188" s="62"/>
      <c r="GT188" s="62"/>
      <c r="GU188" s="62"/>
      <c r="GV188" s="62"/>
      <c r="GW188" s="62"/>
      <c r="GX188" s="62"/>
      <c r="GY188" s="62"/>
      <c r="GZ188" s="62"/>
      <c r="HA188" s="62"/>
      <c r="HB188" s="62"/>
      <c r="HC188" s="62"/>
      <c r="HD188" s="62"/>
      <c r="HE188" s="62"/>
      <c r="HF188" s="62"/>
      <c r="HG188" s="62"/>
      <c r="HH188" s="62"/>
      <c r="HI188" s="62"/>
      <c r="HJ188" s="62"/>
      <c r="HK188" s="62"/>
      <c r="HL188" s="62"/>
      <c r="HM188" s="62"/>
      <c r="HN188" s="62"/>
      <c r="HO188" s="62"/>
      <c r="HP188" s="62"/>
      <c r="HQ188" s="62"/>
      <c r="HR188" s="62"/>
      <c r="HS188" s="62"/>
      <c r="HT188" s="62"/>
      <c r="HU188" s="62"/>
      <c r="HV188" s="62"/>
      <c r="HW188" s="62"/>
      <c r="HX188" s="62"/>
      <c r="HY188" s="62"/>
      <c r="HZ188" s="62"/>
      <c r="IA188" s="62"/>
      <c r="IB188" s="62"/>
      <c r="IC188" s="62"/>
      <c r="ID188" s="62"/>
      <c r="IE188" s="62"/>
      <c r="IF188" s="62"/>
      <c r="IG188" s="62"/>
      <c r="IH188" s="62"/>
      <c r="II188" s="62"/>
      <c r="IJ188" s="62"/>
      <c r="IK188" s="62"/>
      <c r="IL188" s="62"/>
      <c r="IM188" s="62"/>
      <c r="IN188" s="62"/>
      <c r="IO188" s="62"/>
      <c r="IP188" s="62"/>
      <c r="IQ188" s="62"/>
      <c r="IR188" s="62"/>
      <c r="IS188" s="62"/>
      <c r="IT188" s="62"/>
      <c r="IU188" s="62"/>
      <c r="IV188" s="62"/>
      <c r="IW188" s="62"/>
      <c r="IX188" s="62"/>
      <c r="IY188" s="62"/>
      <c r="IZ188" s="62"/>
      <c r="JA188" s="62"/>
      <c r="JB188" s="62"/>
      <c r="JC188" s="62"/>
      <c r="JD188" s="62"/>
      <c r="JE188" s="62"/>
      <c r="JF188" s="62"/>
      <c r="JG188" s="62"/>
      <c r="JH188" s="62"/>
      <c r="JI188" s="62"/>
      <c r="JJ188" s="62"/>
      <c r="JK188" s="62"/>
      <c r="JL188" s="62"/>
      <c r="JM188" s="62"/>
      <c r="JN188" s="62"/>
      <c r="JO188" s="62"/>
      <c r="JP188" s="62"/>
      <c r="JQ188" s="62"/>
      <c r="JR188" s="62"/>
      <c r="JS188" s="62"/>
      <c r="JT188" s="62"/>
      <c r="JU188" s="62"/>
      <c r="JV188" s="62"/>
      <c r="JW188" s="62"/>
      <c r="JX188" s="62"/>
      <c r="JY188" s="62"/>
      <c r="JZ188" s="62"/>
      <c r="KA188" s="62"/>
      <c r="KB188" s="62"/>
      <c r="KC188" s="62"/>
      <c r="KD188" s="62"/>
      <c r="KE188" s="62"/>
      <c r="KF188" s="62"/>
      <c r="KG188" s="62"/>
      <c r="KH188" s="62"/>
      <c r="KI188" s="62"/>
      <c r="KJ188" s="62"/>
      <c r="KK188" s="62"/>
      <c r="KL188" s="62"/>
      <c r="KM188" s="62"/>
    </row>
    <row r="189" spans="3:299" s="13" customFormat="1" x14ac:dyDescent="0.25">
      <c r="C189" s="62"/>
      <c r="D189" s="62"/>
      <c r="E189" s="62"/>
      <c r="F189" s="62"/>
      <c r="I189" s="14"/>
      <c r="J189" s="63"/>
      <c r="K189" s="14"/>
      <c r="L189" s="63"/>
      <c r="M189" s="63"/>
      <c r="Q189" s="51"/>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62"/>
      <c r="GD189" s="62"/>
      <c r="GE189" s="62"/>
      <c r="GF189" s="62"/>
      <c r="GG189" s="62"/>
      <c r="GH189" s="62"/>
      <c r="GI189" s="62"/>
      <c r="GJ189" s="62"/>
      <c r="GK189" s="62"/>
      <c r="GL189" s="62"/>
      <c r="GM189" s="62"/>
      <c r="GN189" s="62"/>
      <c r="GO189" s="62"/>
      <c r="GP189" s="62"/>
      <c r="GQ189" s="62"/>
      <c r="GR189" s="62"/>
      <c r="GS189" s="62"/>
      <c r="GT189" s="62"/>
      <c r="GU189" s="62"/>
      <c r="GV189" s="62"/>
      <c r="GW189" s="62"/>
      <c r="GX189" s="62"/>
      <c r="GY189" s="62"/>
      <c r="GZ189" s="62"/>
      <c r="HA189" s="62"/>
      <c r="HB189" s="62"/>
      <c r="HC189" s="62"/>
      <c r="HD189" s="62"/>
      <c r="HE189" s="62"/>
      <c r="HF189" s="62"/>
      <c r="HG189" s="62"/>
      <c r="HH189" s="62"/>
      <c r="HI189" s="62"/>
      <c r="HJ189" s="62"/>
      <c r="HK189" s="62"/>
      <c r="HL189" s="62"/>
      <c r="HM189" s="62"/>
      <c r="HN189" s="62"/>
      <c r="HO189" s="62"/>
      <c r="HP189" s="62"/>
      <c r="HQ189" s="62"/>
      <c r="HR189" s="62"/>
      <c r="HS189" s="62"/>
      <c r="HT189" s="62"/>
      <c r="HU189" s="62"/>
      <c r="HV189" s="62"/>
      <c r="HW189" s="62"/>
      <c r="HX189" s="62"/>
      <c r="HY189" s="62"/>
      <c r="HZ189" s="62"/>
      <c r="IA189" s="62"/>
      <c r="IB189" s="62"/>
      <c r="IC189" s="62"/>
      <c r="ID189" s="62"/>
      <c r="IE189" s="62"/>
      <c r="IF189" s="62"/>
      <c r="IG189" s="62"/>
      <c r="IH189" s="62"/>
      <c r="II189" s="62"/>
      <c r="IJ189" s="62"/>
      <c r="IK189" s="62"/>
      <c r="IL189" s="62"/>
      <c r="IM189" s="62"/>
      <c r="IN189" s="62"/>
      <c r="IO189" s="62"/>
      <c r="IP189" s="62"/>
      <c r="IQ189" s="62"/>
      <c r="IR189" s="62"/>
      <c r="IS189" s="62"/>
      <c r="IT189" s="62"/>
      <c r="IU189" s="62"/>
      <c r="IV189" s="62"/>
      <c r="IW189" s="62"/>
      <c r="IX189" s="62"/>
      <c r="IY189" s="62"/>
      <c r="IZ189" s="62"/>
      <c r="JA189" s="62"/>
      <c r="JB189" s="62"/>
      <c r="JC189" s="62"/>
      <c r="JD189" s="62"/>
      <c r="JE189" s="62"/>
      <c r="JF189" s="62"/>
      <c r="JG189" s="62"/>
      <c r="JH189" s="62"/>
      <c r="JI189" s="62"/>
      <c r="JJ189" s="62"/>
      <c r="JK189" s="62"/>
      <c r="JL189" s="62"/>
      <c r="JM189" s="62"/>
      <c r="JN189" s="62"/>
      <c r="JO189" s="62"/>
      <c r="JP189" s="62"/>
      <c r="JQ189" s="62"/>
      <c r="JR189" s="62"/>
      <c r="JS189" s="62"/>
      <c r="JT189" s="62"/>
      <c r="JU189" s="62"/>
      <c r="JV189" s="62"/>
      <c r="JW189" s="62"/>
      <c r="JX189" s="62"/>
      <c r="JY189" s="62"/>
      <c r="JZ189" s="62"/>
      <c r="KA189" s="62"/>
      <c r="KB189" s="62"/>
      <c r="KC189" s="62"/>
      <c r="KD189" s="62"/>
      <c r="KE189" s="62"/>
      <c r="KF189" s="62"/>
      <c r="KG189" s="62"/>
      <c r="KH189" s="62"/>
      <c r="KI189" s="62"/>
      <c r="KJ189" s="62"/>
      <c r="KK189" s="62"/>
      <c r="KL189" s="62"/>
      <c r="KM189" s="62"/>
    </row>
    <row r="190" spans="3:299" s="13" customFormat="1" x14ac:dyDescent="0.25">
      <c r="C190" s="62"/>
      <c r="D190" s="62"/>
      <c r="E190" s="62"/>
      <c r="F190" s="62"/>
      <c r="I190" s="14"/>
      <c r="J190" s="63"/>
      <c r="K190" s="14"/>
      <c r="L190" s="63"/>
      <c r="M190" s="63"/>
      <c r="Q190" s="51"/>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62"/>
      <c r="GD190" s="62"/>
      <c r="GE190" s="62"/>
      <c r="GF190" s="62"/>
      <c r="GG190" s="62"/>
      <c r="GH190" s="62"/>
      <c r="GI190" s="62"/>
      <c r="GJ190" s="62"/>
      <c r="GK190" s="62"/>
      <c r="GL190" s="62"/>
      <c r="GM190" s="62"/>
      <c r="GN190" s="62"/>
      <c r="GO190" s="62"/>
      <c r="GP190" s="62"/>
      <c r="GQ190" s="62"/>
      <c r="GR190" s="62"/>
      <c r="GS190" s="62"/>
      <c r="GT190" s="62"/>
      <c r="GU190" s="62"/>
      <c r="GV190" s="62"/>
      <c r="GW190" s="62"/>
      <c r="GX190" s="62"/>
      <c r="GY190" s="62"/>
      <c r="GZ190" s="62"/>
      <c r="HA190" s="62"/>
      <c r="HB190" s="62"/>
      <c r="HC190" s="62"/>
      <c r="HD190" s="62"/>
      <c r="HE190" s="62"/>
      <c r="HF190" s="62"/>
      <c r="HG190" s="62"/>
      <c r="HH190" s="62"/>
      <c r="HI190" s="62"/>
      <c r="HJ190" s="62"/>
      <c r="HK190" s="62"/>
      <c r="HL190" s="62"/>
      <c r="HM190" s="62"/>
      <c r="HN190" s="62"/>
      <c r="HO190" s="62"/>
      <c r="HP190" s="62"/>
      <c r="HQ190" s="62"/>
      <c r="HR190" s="62"/>
      <c r="HS190" s="62"/>
      <c r="HT190" s="62"/>
      <c r="HU190" s="62"/>
      <c r="HV190" s="62"/>
      <c r="HW190" s="62"/>
      <c r="HX190" s="62"/>
      <c r="HY190" s="62"/>
      <c r="HZ190" s="62"/>
      <c r="IA190" s="62"/>
      <c r="IB190" s="62"/>
      <c r="IC190" s="62"/>
      <c r="ID190" s="62"/>
      <c r="IE190" s="62"/>
      <c r="IF190" s="62"/>
      <c r="IG190" s="62"/>
      <c r="IH190" s="62"/>
      <c r="II190" s="62"/>
      <c r="IJ190" s="62"/>
      <c r="IK190" s="62"/>
      <c r="IL190" s="62"/>
      <c r="IM190" s="62"/>
      <c r="IN190" s="62"/>
      <c r="IO190" s="62"/>
      <c r="IP190" s="62"/>
      <c r="IQ190" s="62"/>
      <c r="IR190" s="62"/>
      <c r="IS190" s="62"/>
      <c r="IT190" s="62"/>
      <c r="IU190" s="62"/>
      <c r="IV190" s="62"/>
      <c r="IW190" s="62"/>
      <c r="IX190" s="62"/>
      <c r="IY190" s="62"/>
      <c r="IZ190" s="62"/>
      <c r="JA190" s="62"/>
      <c r="JB190" s="62"/>
      <c r="JC190" s="62"/>
      <c r="JD190" s="62"/>
      <c r="JE190" s="62"/>
      <c r="JF190" s="62"/>
      <c r="JG190" s="62"/>
      <c r="JH190" s="62"/>
      <c r="JI190" s="62"/>
      <c r="JJ190" s="62"/>
      <c r="JK190" s="62"/>
      <c r="JL190" s="62"/>
      <c r="JM190" s="62"/>
      <c r="JN190" s="62"/>
      <c r="JO190" s="62"/>
      <c r="JP190" s="62"/>
      <c r="JQ190" s="62"/>
      <c r="JR190" s="62"/>
      <c r="JS190" s="62"/>
      <c r="JT190" s="62"/>
      <c r="JU190" s="62"/>
      <c r="JV190" s="62"/>
      <c r="JW190" s="62"/>
      <c r="JX190" s="62"/>
      <c r="JY190" s="62"/>
      <c r="JZ190" s="62"/>
      <c r="KA190" s="62"/>
      <c r="KB190" s="62"/>
      <c r="KC190" s="62"/>
      <c r="KD190" s="62"/>
      <c r="KE190" s="62"/>
      <c r="KF190" s="62"/>
      <c r="KG190" s="62"/>
      <c r="KH190" s="62"/>
      <c r="KI190" s="62"/>
      <c r="KJ190" s="62"/>
      <c r="KK190" s="62"/>
      <c r="KL190" s="62"/>
      <c r="KM190" s="62"/>
    </row>
    <row r="191" spans="3:299" s="13" customFormat="1" x14ac:dyDescent="0.25">
      <c r="C191" s="62"/>
      <c r="D191" s="62"/>
      <c r="E191" s="62"/>
      <c r="F191" s="62"/>
      <c r="I191" s="14"/>
      <c r="J191" s="63"/>
      <c r="K191" s="14"/>
      <c r="L191" s="63"/>
      <c r="M191" s="63"/>
      <c r="Q191" s="51"/>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c r="FW191" s="62"/>
      <c r="FX191" s="62"/>
      <c r="FY191" s="62"/>
      <c r="FZ191" s="62"/>
      <c r="GA191" s="62"/>
      <c r="GB191" s="62"/>
      <c r="GC191" s="62"/>
      <c r="GD191" s="62"/>
      <c r="GE191" s="62"/>
      <c r="GF191" s="62"/>
      <c r="GG191" s="62"/>
      <c r="GH191" s="62"/>
      <c r="GI191" s="62"/>
      <c r="GJ191" s="62"/>
      <c r="GK191" s="62"/>
      <c r="GL191" s="62"/>
      <c r="GM191" s="62"/>
      <c r="GN191" s="62"/>
      <c r="GO191" s="62"/>
      <c r="GP191" s="62"/>
      <c r="GQ191" s="62"/>
      <c r="GR191" s="62"/>
      <c r="GS191" s="62"/>
      <c r="GT191" s="62"/>
      <c r="GU191" s="62"/>
      <c r="GV191" s="62"/>
      <c r="GW191" s="62"/>
      <c r="GX191" s="62"/>
      <c r="GY191" s="62"/>
      <c r="GZ191" s="62"/>
      <c r="HA191" s="62"/>
      <c r="HB191" s="62"/>
      <c r="HC191" s="62"/>
      <c r="HD191" s="62"/>
      <c r="HE191" s="62"/>
      <c r="HF191" s="62"/>
      <c r="HG191" s="62"/>
      <c r="HH191" s="62"/>
      <c r="HI191" s="62"/>
      <c r="HJ191" s="62"/>
      <c r="HK191" s="62"/>
      <c r="HL191" s="62"/>
      <c r="HM191" s="62"/>
      <c r="HN191" s="62"/>
      <c r="HO191" s="62"/>
      <c r="HP191" s="62"/>
      <c r="HQ191" s="62"/>
      <c r="HR191" s="62"/>
      <c r="HS191" s="62"/>
      <c r="HT191" s="62"/>
      <c r="HU191" s="62"/>
      <c r="HV191" s="62"/>
      <c r="HW191" s="62"/>
      <c r="HX191" s="62"/>
      <c r="HY191" s="62"/>
      <c r="HZ191" s="62"/>
      <c r="IA191" s="62"/>
      <c r="IB191" s="62"/>
      <c r="IC191" s="62"/>
      <c r="ID191" s="62"/>
      <c r="IE191" s="62"/>
      <c r="IF191" s="62"/>
      <c r="IG191" s="62"/>
      <c r="IH191" s="62"/>
      <c r="II191" s="62"/>
      <c r="IJ191" s="62"/>
      <c r="IK191" s="62"/>
      <c r="IL191" s="62"/>
      <c r="IM191" s="62"/>
      <c r="IN191" s="62"/>
      <c r="IO191" s="62"/>
      <c r="IP191" s="62"/>
      <c r="IQ191" s="62"/>
      <c r="IR191" s="62"/>
      <c r="IS191" s="62"/>
      <c r="IT191" s="62"/>
      <c r="IU191" s="62"/>
      <c r="IV191" s="62"/>
      <c r="IW191" s="62"/>
      <c r="IX191" s="62"/>
      <c r="IY191" s="62"/>
      <c r="IZ191" s="62"/>
      <c r="JA191" s="62"/>
      <c r="JB191" s="62"/>
      <c r="JC191" s="62"/>
      <c r="JD191" s="62"/>
      <c r="JE191" s="62"/>
      <c r="JF191" s="62"/>
      <c r="JG191" s="62"/>
      <c r="JH191" s="62"/>
      <c r="JI191" s="62"/>
      <c r="JJ191" s="62"/>
      <c r="JK191" s="62"/>
      <c r="JL191" s="62"/>
      <c r="JM191" s="62"/>
      <c r="JN191" s="62"/>
      <c r="JO191" s="62"/>
      <c r="JP191" s="62"/>
      <c r="JQ191" s="62"/>
      <c r="JR191" s="62"/>
      <c r="JS191" s="62"/>
      <c r="JT191" s="62"/>
      <c r="JU191" s="62"/>
      <c r="JV191" s="62"/>
      <c r="JW191" s="62"/>
      <c r="JX191" s="62"/>
      <c r="JY191" s="62"/>
      <c r="JZ191" s="62"/>
      <c r="KA191" s="62"/>
      <c r="KB191" s="62"/>
      <c r="KC191" s="62"/>
      <c r="KD191" s="62"/>
      <c r="KE191" s="62"/>
      <c r="KF191" s="62"/>
      <c r="KG191" s="62"/>
      <c r="KH191" s="62"/>
      <c r="KI191" s="62"/>
      <c r="KJ191" s="62"/>
      <c r="KK191" s="62"/>
      <c r="KL191" s="62"/>
      <c r="KM191" s="62"/>
    </row>
    <row r="192" spans="3:299" s="13" customFormat="1" x14ac:dyDescent="0.25">
      <c r="C192" s="62"/>
      <c r="D192" s="62"/>
      <c r="E192" s="62"/>
      <c r="F192" s="62"/>
      <c r="I192" s="14"/>
      <c r="J192" s="63"/>
      <c r="K192" s="14"/>
      <c r="L192" s="63"/>
      <c r="M192" s="63"/>
      <c r="Q192" s="51"/>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62"/>
      <c r="GD192" s="62"/>
      <c r="GE192" s="62"/>
      <c r="GF192" s="62"/>
      <c r="GG192" s="62"/>
      <c r="GH192" s="62"/>
      <c r="GI192" s="62"/>
      <c r="GJ192" s="62"/>
      <c r="GK192" s="62"/>
      <c r="GL192" s="62"/>
      <c r="GM192" s="62"/>
      <c r="GN192" s="62"/>
      <c r="GO192" s="62"/>
      <c r="GP192" s="62"/>
      <c r="GQ192" s="62"/>
      <c r="GR192" s="62"/>
      <c r="GS192" s="62"/>
      <c r="GT192" s="62"/>
      <c r="GU192" s="62"/>
      <c r="GV192" s="62"/>
      <c r="GW192" s="62"/>
      <c r="GX192" s="62"/>
      <c r="GY192" s="62"/>
      <c r="GZ192" s="62"/>
      <c r="HA192" s="62"/>
      <c r="HB192" s="62"/>
      <c r="HC192" s="62"/>
      <c r="HD192" s="62"/>
      <c r="HE192" s="62"/>
      <c r="HF192" s="62"/>
      <c r="HG192" s="62"/>
      <c r="HH192" s="62"/>
      <c r="HI192" s="62"/>
      <c r="HJ192" s="62"/>
      <c r="HK192" s="62"/>
      <c r="HL192" s="62"/>
      <c r="HM192" s="62"/>
      <c r="HN192" s="62"/>
      <c r="HO192" s="62"/>
      <c r="HP192" s="62"/>
      <c r="HQ192" s="62"/>
      <c r="HR192" s="62"/>
      <c r="HS192" s="62"/>
      <c r="HT192" s="62"/>
      <c r="HU192" s="62"/>
      <c r="HV192" s="62"/>
      <c r="HW192" s="62"/>
      <c r="HX192" s="62"/>
      <c r="HY192" s="62"/>
      <c r="HZ192" s="62"/>
      <c r="IA192" s="62"/>
      <c r="IB192" s="62"/>
      <c r="IC192" s="62"/>
      <c r="ID192" s="62"/>
      <c r="IE192" s="62"/>
      <c r="IF192" s="62"/>
      <c r="IG192" s="62"/>
      <c r="IH192" s="62"/>
      <c r="II192" s="62"/>
      <c r="IJ192" s="62"/>
      <c r="IK192" s="62"/>
      <c r="IL192" s="62"/>
      <c r="IM192" s="62"/>
      <c r="IN192" s="62"/>
      <c r="IO192" s="62"/>
      <c r="IP192" s="62"/>
      <c r="IQ192" s="62"/>
      <c r="IR192" s="62"/>
      <c r="IS192" s="62"/>
      <c r="IT192" s="62"/>
      <c r="IU192" s="62"/>
      <c r="IV192" s="62"/>
      <c r="IW192" s="62"/>
      <c r="IX192" s="62"/>
      <c r="IY192" s="62"/>
      <c r="IZ192" s="62"/>
      <c r="JA192" s="62"/>
      <c r="JB192" s="62"/>
      <c r="JC192" s="62"/>
      <c r="JD192" s="62"/>
      <c r="JE192" s="62"/>
      <c r="JF192" s="62"/>
      <c r="JG192" s="62"/>
      <c r="JH192" s="62"/>
      <c r="JI192" s="62"/>
      <c r="JJ192" s="62"/>
      <c r="JK192" s="62"/>
      <c r="JL192" s="62"/>
      <c r="JM192" s="62"/>
      <c r="JN192" s="62"/>
      <c r="JO192" s="62"/>
      <c r="JP192" s="62"/>
      <c r="JQ192" s="62"/>
      <c r="JR192" s="62"/>
      <c r="JS192" s="62"/>
      <c r="JT192" s="62"/>
      <c r="JU192" s="62"/>
      <c r="JV192" s="62"/>
      <c r="JW192" s="62"/>
      <c r="JX192" s="62"/>
      <c r="JY192" s="62"/>
      <c r="JZ192" s="62"/>
      <c r="KA192" s="62"/>
      <c r="KB192" s="62"/>
      <c r="KC192" s="62"/>
      <c r="KD192" s="62"/>
      <c r="KE192" s="62"/>
      <c r="KF192" s="62"/>
      <c r="KG192" s="62"/>
      <c r="KH192" s="62"/>
      <c r="KI192" s="62"/>
      <c r="KJ192" s="62"/>
      <c r="KK192" s="62"/>
      <c r="KL192" s="62"/>
      <c r="KM192" s="62"/>
    </row>
    <row r="193" spans="3:299" s="13" customFormat="1" x14ac:dyDescent="0.25">
      <c r="C193" s="62"/>
      <c r="D193" s="62"/>
      <c r="E193" s="62"/>
      <c r="F193" s="62"/>
      <c r="I193" s="14"/>
      <c r="J193" s="63"/>
      <c r="K193" s="14"/>
      <c r="L193" s="63"/>
      <c r="M193" s="63"/>
      <c r="Q193" s="51"/>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62"/>
      <c r="GD193" s="62"/>
      <c r="GE193" s="62"/>
      <c r="GF193" s="62"/>
      <c r="GG193" s="62"/>
      <c r="GH193" s="62"/>
      <c r="GI193" s="62"/>
      <c r="GJ193" s="62"/>
      <c r="GK193" s="62"/>
      <c r="GL193" s="62"/>
      <c r="GM193" s="62"/>
      <c r="GN193" s="62"/>
      <c r="GO193" s="62"/>
      <c r="GP193" s="62"/>
      <c r="GQ193" s="62"/>
      <c r="GR193" s="62"/>
      <c r="GS193" s="62"/>
      <c r="GT193" s="62"/>
      <c r="GU193" s="62"/>
      <c r="GV193" s="62"/>
      <c r="GW193" s="62"/>
      <c r="GX193" s="62"/>
      <c r="GY193" s="62"/>
      <c r="GZ193" s="62"/>
      <c r="HA193" s="62"/>
      <c r="HB193" s="62"/>
      <c r="HC193" s="62"/>
      <c r="HD193" s="62"/>
      <c r="HE193" s="62"/>
      <c r="HF193" s="62"/>
      <c r="HG193" s="62"/>
      <c r="HH193" s="62"/>
      <c r="HI193" s="62"/>
      <c r="HJ193" s="62"/>
      <c r="HK193" s="62"/>
      <c r="HL193" s="62"/>
      <c r="HM193" s="62"/>
      <c r="HN193" s="62"/>
      <c r="HO193" s="62"/>
      <c r="HP193" s="62"/>
      <c r="HQ193" s="62"/>
      <c r="HR193" s="62"/>
      <c r="HS193" s="62"/>
      <c r="HT193" s="62"/>
      <c r="HU193" s="62"/>
      <c r="HV193" s="62"/>
      <c r="HW193" s="62"/>
      <c r="HX193" s="62"/>
      <c r="HY193" s="62"/>
      <c r="HZ193" s="62"/>
      <c r="IA193" s="62"/>
      <c r="IB193" s="62"/>
      <c r="IC193" s="62"/>
      <c r="ID193" s="62"/>
      <c r="IE193" s="62"/>
      <c r="IF193" s="62"/>
      <c r="IG193" s="62"/>
      <c r="IH193" s="62"/>
      <c r="II193" s="62"/>
      <c r="IJ193" s="62"/>
      <c r="IK193" s="62"/>
      <c r="IL193" s="62"/>
      <c r="IM193" s="62"/>
      <c r="IN193" s="62"/>
      <c r="IO193" s="62"/>
      <c r="IP193" s="62"/>
      <c r="IQ193" s="62"/>
      <c r="IR193" s="62"/>
      <c r="IS193" s="62"/>
      <c r="IT193" s="62"/>
      <c r="IU193" s="62"/>
      <c r="IV193" s="62"/>
      <c r="IW193" s="62"/>
      <c r="IX193" s="62"/>
      <c r="IY193" s="62"/>
      <c r="IZ193" s="62"/>
      <c r="JA193" s="62"/>
      <c r="JB193" s="62"/>
      <c r="JC193" s="62"/>
      <c r="JD193" s="62"/>
      <c r="JE193" s="62"/>
      <c r="JF193" s="62"/>
      <c r="JG193" s="62"/>
      <c r="JH193" s="62"/>
      <c r="JI193" s="62"/>
      <c r="JJ193" s="62"/>
      <c r="JK193" s="62"/>
      <c r="JL193" s="62"/>
      <c r="JM193" s="62"/>
      <c r="JN193" s="62"/>
      <c r="JO193" s="62"/>
      <c r="JP193" s="62"/>
      <c r="JQ193" s="62"/>
      <c r="JR193" s="62"/>
      <c r="JS193" s="62"/>
      <c r="JT193" s="62"/>
      <c r="JU193" s="62"/>
      <c r="JV193" s="62"/>
      <c r="JW193" s="62"/>
      <c r="JX193" s="62"/>
      <c r="JY193" s="62"/>
      <c r="JZ193" s="62"/>
      <c r="KA193" s="62"/>
      <c r="KB193" s="62"/>
      <c r="KC193" s="62"/>
      <c r="KD193" s="62"/>
      <c r="KE193" s="62"/>
      <c r="KF193" s="62"/>
      <c r="KG193" s="62"/>
      <c r="KH193" s="62"/>
      <c r="KI193" s="62"/>
      <c r="KJ193" s="62"/>
      <c r="KK193" s="62"/>
      <c r="KL193" s="62"/>
      <c r="KM193" s="62"/>
    </row>
    <row r="194" spans="3:299" s="13" customFormat="1" x14ac:dyDescent="0.25">
      <c r="C194" s="62"/>
      <c r="D194" s="62"/>
      <c r="E194" s="62"/>
      <c r="F194" s="62"/>
      <c r="I194" s="14"/>
      <c r="J194" s="63"/>
      <c r="K194" s="14"/>
      <c r="L194" s="63"/>
      <c r="M194" s="63"/>
      <c r="Q194" s="51"/>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62"/>
      <c r="GD194" s="62"/>
      <c r="GE194" s="62"/>
      <c r="GF194" s="62"/>
      <c r="GG194" s="62"/>
      <c r="GH194" s="62"/>
      <c r="GI194" s="62"/>
      <c r="GJ194" s="62"/>
      <c r="GK194" s="62"/>
      <c r="GL194" s="62"/>
      <c r="GM194" s="62"/>
      <c r="GN194" s="62"/>
      <c r="GO194" s="62"/>
      <c r="GP194" s="62"/>
      <c r="GQ194" s="62"/>
      <c r="GR194" s="62"/>
      <c r="GS194" s="62"/>
      <c r="GT194" s="62"/>
      <c r="GU194" s="62"/>
      <c r="GV194" s="62"/>
      <c r="GW194" s="62"/>
      <c r="GX194" s="62"/>
      <c r="GY194" s="62"/>
      <c r="GZ194" s="62"/>
      <c r="HA194" s="62"/>
      <c r="HB194" s="62"/>
      <c r="HC194" s="62"/>
      <c r="HD194" s="62"/>
      <c r="HE194" s="62"/>
      <c r="HF194" s="62"/>
      <c r="HG194" s="62"/>
      <c r="HH194" s="62"/>
      <c r="HI194" s="62"/>
      <c r="HJ194" s="62"/>
      <c r="HK194" s="62"/>
      <c r="HL194" s="62"/>
      <c r="HM194" s="62"/>
      <c r="HN194" s="62"/>
      <c r="HO194" s="62"/>
      <c r="HP194" s="62"/>
      <c r="HQ194" s="62"/>
      <c r="HR194" s="62"/>
      <c r="HS194" s="62"/>
      <c r="HT194" s="62"/>
      <c r="HU194" s="62"/>
      <c r="HV194" s="62"/>
      <c r="HW194" s="62"/>
      <c r="HX194" s="62"/>
      <c r="HY194" s="62"/>
      <c r="HZ194" s="62"/>
      <c r="IA194" s="62"/>
      <c r="IB194" s="62"/>
      <c r="IC194" s="62"/>
      <c r="ID194" s="62"/>
      <c r="IE194" s="62"/>
      <c r="IF194" s="62"/>
      <c r="IG194" s="62"/>
      <c r="IH194" s="62"/>
      <c r="II194" s="62"/>
      <c r="IJ194" s="62"/>
      <c r="IK194" s="62"/>
      <c r="IL194" s="62"/>
      <c r="IM194" s="62"/>
      <c r="IN194" s="62"/>
      <c r="IO194" s="62"/>
      <c r="IP194" s="62"/>
      <c r="IQ194" s="62"/>
      <c r="IR194" s="62"/>
      <c r="IS194" s="62"/>
      <c r="IT194" s="62"/>
      <c r="IU194" s="62"/>
      <c r="IV194" s="62"/>
      <c r="IW194" s="62"/>
      <c r="IX194" s="62"/>
      <c r="IY194" s="62"/>
      <c r="IZ194" s="62"/>
      <c r="JA194" s="62"/>
      <c r="JB194" s="62"/>
      <c r="JC194" s="62"/>
      <c r="JD194" s="62"/>
      <c r="JE194" s="62"/>
      <c r="JF194" s="62"/>
      <c r="JG194" s="62"/>
      <c r="JH194" s="62"/>
      <c r="JI194" s="62"/>
      <c r="JJ194" s="62"/>
      <c r="JK194" s="62"/>
      <c r="JL194" s="62"/>
      <c r="JM194" s="62"/>
      <c r="JN194" s="62"/>
      <c r="JO194" s="62"/>
      <c r="JP194" s="62"/>
      <c r="JQ194" s="62"/>
      <c r="JR194" s="62"/>
      <c r="JS194" s="62"/>
      <c r="JT194" s="62"/>
      <c r="JU194" s="62"/>
      <c r="JV194" s="62"/>
      <c r="JW194" s="62"/>
      <c r="JX194" s="62"/>
      <c r="JY194" s="62"/>
      <c r="JZ194" s="62"/>
      <c r="KA194" s="62"/>
      <c r="KB194" s="62"/>
      <c r="KC194" s="62"/>
      <c r="KD194" s="62"/>
      <c r="KE194" s="62"/>
      <c r="KF194" s="62"/>
      <c r="KG194" s="62"/>
      <c r="KH194" s="62"/>
      <c r="KI194" s="62"/>
      <c r="KJ194" s="62"/>
      <c r="KK194" s="62"/>
      <c r="KL194" s="62"/>
      <c r="KM194" s="62"/>
    </row>
    <row r="195" spans="3:299" s="13" customFormat="1" x14ac:dyDescent="0.25">
      <c r="C195" s="62"/>
      <c r="D195" s="62"/>
      <c r="E195" s="62"/>
      <c r="F195" s="62"/>
      <c r="I195" s="14"/>
      <c r="J195" s="63"/>
      <c r="K195" s="14"/>
      <c r="L195" s="63"/>
      <c r="M195" s="63"/>
      <c r="Q195" s="51"/>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62"/>
      <c r="GD195" s="62"/>
      <c r="GE195" s="62"/>
      <c r="GF195" s="62"/>
      <c r="GG195" s="62"/>
      <c r="GH195" s="62"/>
      <c r="GI195" s="62"/>
      <c r="GJ195" s="62"/>
      <c r="GK195" s="62"/>
      <c r="GL195" s="62"/>
      <c r="GM195" s="62"/>
      <c r="GN195" s="62"/>
      <c r="GO195" s="62"/>
      <c r="GP195" s="62"/>
      <c r="GQ195" s="62"/>
      <c r="GR195" s="62"/>
      <c r="GS195" s="62"/>
      <c r="GT195" s="62"/>
      <c r="GU195" s="62"/>
      <c r="GV195" s="62"/>
      <c r="GW195" s="62"/>
      <c r="GX195" s="62"/>
      <c r="GY195" s="62"/>
      <c r="GZ195" s="62"/>
      <c r="HA195" s="62"/>
      <c r="HB195" s="62"/>
      <c r="HC195" s="62"/>
      <c r="HD195" s="62"/>
      <c r="HE195" s="62"/>
      <c r="HF195" s="62"/>
      <c r="HG195" s="62"/>
      <c r="HH195" s="62"/>
      <c r="HI195" s="62"/>
      <c r="HJ195" s="62"/>
      <c r="HK195" s="62"/>
      <c r="HL195" s="62"/>
      <c r="HM195" s="62"/>
      <c r="HN195" s="62"/>
      <c r="HO195" s="62"/>
      <c r="HP195" s="62"/>
      <c r="HQ195" s="62"/>
      <c r="HR195" s="62"/>
      <c r="HS195" s="62"/>
      <c r="HT195" s="62"/>
      <c r="HU195" s="62"/>
      <c r="HV195" s="62"/>
      <c r="HW195" s="62"/>
      <c r="HX195" s="62"/>
      <c r="HY195" s="62"/>
      <c r="HZ195" s="62"/>
      <c r="IA195" s="62"/>
      <c r="IB195" s="62"/>
      <c r="IC195" s="62"/>
      <c r="ID195" s="62"/>
      <c r="IE195" s="62"/>
      <c r="IF195" s="62"/>
      <c r="IG195" s="62"/>
      <c r="IH195" s="62"/>
      <c r="II195" s="62"/>
      <c r="IJ195" s="62"/>
      <c r="IK195" s="62"/>
      <c r="IL195" s="62"/>
      <c r="IM195" s="62"/>
      <c r="IN195" s="62"/>
      <c r="IO195" s="62"/>
      <c r="IP195" s="62"/>
      <c r="IQ195" s="62"/>
      <c r="IR195" s="62"/>
      <c r="IS195" s="62"/>
      <c r="IT195" s="62"/>
      <c r="IU195" s="62"/>
      <c r="IV195" s="62"/>
      <c r="IW195" s="62"/>
      <c r="IX195" s="62"/>
      <c r="IY195" s="62"/>
      <c r="IZ195" s="62"/>
      <c r="JA195" s="62"/>
      <c r="JB195" s="62"/>
      <c r="JC195" s="62"/>
      <c r="JD195" s="62"/>
      <c r="JE195" s="62"/>
      <c r="JF195" s="62"/>
      <c r="JG195" s="62"/>
      <c r="JH195" s="62"/>
      <c r="JI195" s="62"/>
      <c r="JJ195" s="62"/>
      <c r="JK195" s="62"/>
      <c r="JL195" s="62"/>
      <c r="JM195" s="62"/>
      <c r="JN195" s="62"/>
      <c r="JO195" s="62"/>
      <c r="JP195" s="62"/>
      <c r="JQ195" s="62"/>
      <c r="JR195" s="62"/>
      <c r="JS195" s="62"/>
      <c r="JT195" s="62"/>
      <c r="JU195" s="62"/>
      <c r="JV195" s="62"/>
      <c r="JW195" s="62"/>
      <c r="JX195" s="62"/>
      <c r="JY195" s="62"/>
      <c r="JZ195" s="62"/>
      <c r="KA195" s="62"/>
      <c r="KB195" s="62"/>
      <c r="KC195" s="62"/>
      <c r="KD195" s="62"/>
      <c r="KE195" s="62"/>
      <c r="KF195" s="62"/>
      <c r="KG195" s="62"/>
      <c r="KH195" s="62"/>
      <c r="KI195" s="62"/>
      <c r="KJ195" s="62"/>
      <c r="KK195" s="62"/>
      <c r="KL195" s="62"/>
      <c r="KM195" s="62"/>
    </row>
    <row r="196" spans="3:299" s="13" customFormat="1" x14ac:dyDescent="0.25">
      <c r="C196" s="62"/>
      <c r="D196" s="62"/>
      <c r="E196" s="62"/>
      <c r="F196" s="62"/>
      <c r="I196" s="14"/>
      <c r="J196" s="63"/>
      <c r="K196" s="14"/>
      <c r="L196" s="63"/>
      <c r="M196" s="63"/>
      <c r="Q196" s="51"/>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2"/>
      <c r="GD196" s="62"/>
      <c r="GE196" s="62"/>
      <c r="GF196" s="62"/>
      <c r="GG196" s="62"/>
      <c r="GH196" s="62"/>
      <c r="GI196" s="62"/>
      <c r="GJ196" s="62"/>
      <c r="GK196" s="62"/>
      <c r="GL196" s="62"/>
      <c r="GM196" s="62"/>
      <c r="GN196" s="62"/>
      <c r="GO196" s="62"/>
      <c r="GP196" s="62"/>
      <c r="GQ196" s="62"/>
      <c r="GR196" s="62"/>
      <c r="GS196" s="62"/>
      <c r="GT196" s="62"/>
      <c r="GU196" s="62"/>
      <c r="GV196" s="62"/>
      <c r="GW196" s="62"/>
      <c r="GX196" s="62"/>
      <c r="GY196" s="62"/>
      <c r="GZ196" s="62"/>
      <c r="HA196" s="62"/>
      <c r="HB196" s="62"/>
      <c r="HC196" s="62"/>
      <c r="HD196" s="62"/>
      <c r="HE196" s="62"/>
      <c r="HF196" s="62"/>
      <c r="HG196" s="62"/>
      <c r="HH196" s="62"/>
      <c r="HI196" s="62"/>
      <c r="HJ196" s="62"/>
      <c r="HK196" s="62"/>
      <c r="HL196" s="62"/>
      <c r="HM196" s="62"/>
      <c r="HN196" s="62"/>
      <c r="HO196" s="62"/>
      <c r="HP196" s="62"/>
      <c r="HQ196" s="62"/>
      <c r="HR196" s="62"/>
      <c r="HS196" s="62"/>
      <c r="HT196" s="62"/>
      <c r="HU196" s="62"/>
      <c r="HV196" s="62"/>
      <c r="HW196" s="62"/>
      <c r="HX196" s="62"/>
      <c r="HY196" s="62"/>
      <c r="HZ196" s="62"/>
      <c r="IA196" s="62"/>
      <c r="IB196" s="62"/>
      <c r="IC196" s="62"/>
      <c r="ID196" s="62"/>
      <c r="IE196" s="62"/>
      <c r="IF196" s="62"/>
      <c r="IG196" s="62"/>
      <c r="IH196" s="62"/>
      <c r="II196" s="62"/>
      <c r="IJ196" s="62"/>
      <c r="IK196" s="62"/>
      <c r="IL196" s="62"/>
      <c r="IM196" s="62"/>
      <c r="IN196" s="62"/>
      <c r="IO196" s="62"/>
      <c r="IP196" s="62"/>
      <c r="IQ196" s="62"/>
      <c r="IR196" s="62"/>
      <c r="IS196" s="62"/>
      <c r="IT196" s="62"/>
      <c r="IU196" s="62"/>
      <c r="IV196" s="62"/>
      <c r="IW196" s="62"/>
      <c r="IX196" s="62"/>
      <c r="IY196" s="62"/>
      <c r="IZ196" s="62"/>
      <c r="JA196" s="62"/>
      <c r="JB196" s="62"/>
      <c r="JC196" s="62"/>
      <c r="JD196" s="62"/>
      <c r="JE196" s="62"/>
      <c r="JF196" s="62"/>
      <c r="JG196" s="62"/>
      <c r="JH196" s="62"/>
      <c r="JI196" s="62"/>
      <c r="JJ196" s="62"/>
      <c r="JK196" s="62"/>
      <c r="JL196" s="62"/>
      <c r="JM196" s="62"/>
      <c r="JN196" s="62"/>
      <c r="JO196" s="62"/>
      <c r="JP196" s="62"/>
      <c r="JQ196" s="62"/>
      <c r="JR196" s="62"/>
      <c r="JS196" s="62"/>
      <c r="JT196" s="62"/>
      <c r="JU196" s="62"/>
      <c r="JV196" s="62"/>
      <c r="JW196" s="62"/>
      <c r="JX196" s="62"/>
      <c r="JY196" s="62"/>
      <c r="JZ196" s="62"/>
      <c r="KA196" s="62"/>
      <c r="KB196" s="62"/>
      <c r="KC196" s="62"/>
      <c r="KD196" s="62"/>
      <c r="KE196" s="62"/>
      <c r="KF196" s="62"/>
      <c r="KG196" s="62"/>
      <c r="KH196" s="62"/>
      <c r="KI196" s="62"/>
      <c r="KJ196" s="62"/>
      <c r="KK196" s="62"/>
      <c r="KL196" s="62"/>
      <c r="KM196" s="62"/>
    </row>
    <row r="197" spans="3:299" s="13" customFormat="1" x14ac:dyDescent="0.25">
      <c r="C197" s="62"/>
      <c r="D197" s="62"/>
      <c r="E197" s="62"/>
      <c r="F197" s="62"/>
      <c r="I197" s="14"/>
      <c r="J197" s="63"/>
      <c r="K197" s="14"/>
      <c r="L197" s="63"/>
      <c r="M197" s="63"/>
      <c r="Q197" s="51"/>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62"/>
      <c r="GD197" s="62"/>
      <c r="GE197" s="62"/>
      <c r="GF197" s="62"/>
      <c r="GG197" s="62"/>
      <c r="GH197" s="62"/>
      <c r="GI197" s="62"/>
      <c r="GJ197" s="62"/>
      <c r="GK197" s="62"/>
      <c r="GL197" s="62"/>
      <c r="GM197" s="62"/>
      <c r="GN197" s="62"/>
      <c r="GO197" s="62"/>
      <c r="GP197" s="62"/>
      <c r="GQ197" s="62"/>
      <c r="GR197" s="62"/>
      <c r="GS197" s="62"/>
      <c r="GT197" s="62"/>
      <c r="GU197" s="62"/>
      <c r="GV197" s="62"/>
      <c r="GW197" s="62"/>
      <c r="GX197" s="62"/>
      <c r="GY197" s="62"/>
      <c r="GZ197" s="62"/>
      <c r="HA197" s="62"/>
      <c r="HB197" s="62"/>
      <c r="HC197" s="62"/>
      <c r="HD197" s="62"/>
      <c r="HE197" s="62"/>
      <c r="HF197" s="62"/>
      <c r="HG197" s="62"/>
      <c r="HH197" s="62"/>
      <c r="HI197" s="62"/>
      <c r="HJ197" s="62"/>
      <c r="HK197" s="62"/>
      <c r="HL197" s="62"/>
      <c r="HM197" s="62"/>
      <c r="HN197" s="62"/>
      <c r="HO197" s="62"/>
      <c r="HP197" s="62"/>
      <c r="HQ197" s="62"/>
      <c r="HR197" s="62"/>
      <c r="HS197" s="62"/>
      <c r="HT197" s="62"/>
      <c r="HU197" s="62"/>
      <c r="HV197" s="62"/>
      <c r="HW197" s="62"/>
      <c r="HX197" s="62"/>
      <c r="HY197" s="62"/>
      <c r="HZ197" s="62"/>
      <c r="IA197" s="62"/>
      <c r="IB197" s="62"/>
      <c r="IC197" s="62"/>
      <c r="ID197" s="62"/>
      <c r="IE197" s="62"/>
      <c r="IF197" s="62"/>
      <c r="IG197" s="62"/>
      <c r="IH197" s="62"/>
      <c r="II197" s="62"/>
      <c r="IJ197" s="62"/>
      <c r="IK197" s="62"/>
      <c r="IL197" s="62"/>
      <c r="IM197" s="62"/>
      <c r="IN197" s="62"/>
      <c r="IO197" s="62"/>
      <c r="IP197" s="62"/>
      <c r="IQ197" s="62"/>
      <c r="IR197" s="62"/>
      <c r="IS197" s="62"/>
      <c r="IT197" s="62"/>
      <c r="IU197" s="62"/>
      <c r="IV197" s="62"/>
      <c r="IW197" s="62"/>
      <c r="IX197" s="62"/>
      <c r="IY197" s="62"/>
      <c r="IZ197" s="62"/>
      <c r="JA197" s="62"/>
      <c r="JB197" s="62"/>
      <c r="JC197" s="62"/>
      <c r="JD197" s="62"/>
      <c r="JE197" s="62"/>
      <c r="JF197" s="62"/>
      <c r="JG197" s="62"/>
      <c r="JH197" s="62"/>
      <c r="JI197" s="62"/>
      <c r="JJ197" s="62"/>
      <c r="JK197" s="62"/>
      <c r="JL197" s="62"/>
      <c r="JM197" s="62"/>
      <c r="JN197" s="62"/>
      <c r="JO197" s="62"/>
      <c r="JP197" s="62"/>
      <c r="JQ197" s="62"/>
      <c r="JR197" s="62"/>
      <c r="JS197" s="62"/>
      <c r="JT197" s="62"/>
      <c r="JU197" s="62"/>
      <c r="JV197" s="62"/>
      <c r="JW197" s="62"/>
      <c r="JX197" s="62"/>
      <c r="JY197" s="62"/>
      <c r="JZ197" s="62"/>
      <c r="KA197" s="62"/>
      <c r="KB197" s="62"/>
      <c r="KC197" s="62"/>
      <c r="KD197" s="62"/>
      <c r="KE197" s="62"/>
      <c r="KF197" s="62"/>
      <c r="KG197" s="62"/>
      <c r="KH197" s="62"/>
      <c r="KI197" s="62"/>
      <c r="KJ197" s="62"/>
      <c r="KK197" s="62"/>
      <c r="KL197" s="62"/>
      <c r="KM197" s="62"/>
    </row>
    <row r="198" spans="3:299" s="13" customFormat="1" x14ac:dyDescent="0.25">
      <c r="C198" s="62"/>
      <c r="D198" s="62"/>
      <c r="E198" s="62"/>
      <c r="F198" s="62"/>
      <c r="I198" s="14"/>
      <c r="J198" s="63"/>
      <c r="K198" s="14"/>
      <c r="L198" s="63"/>
      <c r="M198" s="63"/>
      <c r="Q198" s="51"/>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62"/>
      <c r="GD198" s="62"/>
      <c r="GE198" s="62"/>
      <c r="GF198" s="62"/>
      <c r="GG198" s="62"/>
      <c r="GH198" s="62"/>
      <c r="GI198" s="62"/>
      <c r="GJ198" s="62"/>
      <c r="GK198" s="62"/>
      <c r="GL198" s="62"/>
      <c r="GM198" s="62"/>
      <c r="GN198" s="62"/>
      <c r="GO198" s="62"/>
      <c r="GP198" s="62"/>
      <c r="GQ198" s="62"/>
      <c r="GR198" s="62"/>
      <c r="GS198" s="62"/>
      <c r="GT198" s="62"/>
      <c r="GU198" s="62"/>
      <c r="GV198" s="62"/>
      <c r="GW198" s="62"/>
      <c r="GX198" s="62"/>
      <c r="GY198" s="62"/>
      <c r="GZ198" s="62"/>
      <c r="HA198" s="62"/>
      <c r="HB198" s="62"/>
      <c r="HC198" s="62"/>
      <c r="HD198" s="62"/>
      <c r="HE198" s="62"/>
      <c r="HF198" s="62"/>
      <c r="HG198" s="62"/>
      <c r="HH198" s="62"/>
      <c r="HI198" s="62"/>
      <c r="HJ198" s="62"/>
      <c r="HK198" s="62"/>
      <c r="HL198" s="62"/>
      <c r="HM198" s="62"/>
      <c r="HN198" s="62"/>
      <c r="HO198" s="62"/>
      <c r="HP198" s="62"/>
      <c r="HQ198" s="62"/>
      <c r="HR198" s="62"/>
      <c r="HS198" s="62"/>
      <c r="HT198" s="62"/>
      <c r="HU198" s="62"/>
      <c r="HV198" s="62"/>
      <c r="HW198" s="62"/>
      <c r="HX198" s="62"/>
      <c r="HY198" s="62"/>
      <c r="HZ198" s="62"/>
      <c r="IA198" s="62"/>
      <c r="IB198" s="62"/>
      <c r="IC198" s="62"/>
      <c r="ID198" s="62"/>
      <c r="IE198" s="62"/>
      <c r="IF198" s="62"/>
      <c r="IG198" s="62"/>
      <c r="IH198" s="62"/>
      <c r="II198" s="62"/>
      <c r="IJ198" s="62"/>
      <c r="IK198" s="62"/>
      <c r="IL198" s="62"/>
      <c r="IM198" s="62"/>
      <c r="IN198" s="62"/>
      <c r="IO198" s="62"/>
      <c r="IP198" s="62"/>
      <c r="IQ198" s="62"/>
      <c r="IR198" s="62"/>
      <c r="IS198" s="62"/>
      <c r="IT198" s="62"/>
      <c r="IU198" s="62"/>
      <c r="IV198" s="62"/>
      <c r="IW198" s="62"/>
      <c r="IX198" s="62"/>
      <c r="IY198" s="62"/>
      <c r="IZ198" s="62"/>
      <c r="JA198" s="62"/>
      <c r="JB198" s="62"/>
      <c r="JC198" s="62"/>
      <c r="JD198" s="62"/>
      <c r="JE198" s="62"/>
      <c r="JF198" s="62"/>
      <c r="JG198" s="62"/>
      <c r="JH198" s="62"/>
      <c r="JI198" s="62"/>
      <c r="JJ198" s="62"/>
      <c r="JK198" s="62"/>
      <c r="JL198" s="62"/>
      <c r="JM198" s="62"/>
      <c r="JN198" s="62"/>
      <c r="JO198" s="62"/>
      <c r="JP198" s="62"/>
      <c r="JQ198" s="62"/>
      <c r="JR198" s="62"/>
      <c r="JS198" s="62"/>
      <c r="JT198" s="62"/>
      <c r="JU198" s="62"/>
      <c r="JV198" s="62"/>
      <c r="JW198" s="62"/>
      <c r="JX198" s="62"/>
      <c r="JY198" s="62"/>
      <c r="JZ198" s="62"/>
      <c r="KA198" s="62"/>
      <c r="KB198" s="62"/>
      <c r="KC198" s="62"/>
      <c r="KD198" s="62"/>
      <c r="KE198" s="62"/>
      <c r="KF198" s="62"/>
      <c r="KG198" s="62"/>
      <c r="KH198" s="62"/>
      <c r="KI198" s="62"/>
      <c r="KJ198" s="62"/>
      <c r="KK198" s="62"/>
      <c r="KL198" s="62"/>
      <c r="KM198" s="62"/>
    </row>
    <row r="199" spans="3:299" s="13" customFormat="1" x14ac:dyDescent="0.25">
      <c r="C199" s="62"/>
      <c r="D199" s="62"/>
      <c r="E199" s="62"/>
      <c r="F199" s="62"/>
      <c r="I199" s="14"/>
      <c r="J199" s="63"/>
      <c r="K199" s="14"/>
      <c r="L199" s="63"/>
      <c r="M199" s="63"/>
      <c r="Q199" s="51"/>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2"/>
      <c r="GD199" s="62"/>
      <c r="GE199" s="62"/>
      <c r="GF199" s="62"/>
      <c r="GG199" s="62"/>
      <c r="GH199" s="62"/>
      <c r="GI199" s="62"/>
      <c r="GJ199" s="62"/>
      <c r="GK199" s="62"/>
      <c r="GL199" s="62"/>
      <c r="GM199" s="62"/>
      <c r="GN199" s="62"/>
      <c r="GO199" s="62"/>
      <c r="GP199" s="62"/>
      <c r="GQ199" s="62"/>
      <c r="GR199" s="62"/>
      <c r="GS199" s="62"/>
      <c r="GT199" s="62"/>
      <c r="GU199" s="62"/>
      <c r="GV199" s="62"/>
      <c r="GW199" s="62"/>
      <c r="GX199" s="62"/>
      <c r="GY199" s="62"/>
      <c r="GZ199" s="62"/>
      <c r="HA199" s="62"/>
      <c r="HB199" s="62"/>
      <c r="HC199" s="62"/>
      <c r="HD199" s="62"/>
      <c r="HE199" s="62"/>
      <c r="HF199" s="62"/>
      <c r="HG199" s="62"/>
      <c r="HH199" s="62"/>
      <c r="HI199" s="62"/>
      <c r="HJ199" s="62"/>
      <c r="HK199" s="62"/>
      <c r="HL199" s="62"/>
      <c r="HM199" s="62"/>
      <c r="HN199" s="62"/>
      <c r="HO199" s="62"/>
      <c r="HP199" s="62"/>
      <c r="HQ199" s="62"/>
      <c r="HR199" s="62"/>
      <c r="HS199" s="62"/>
      <c r="HT199" s="62"/>
      <c r="HU199" s="62"/>
      <c r="HV199" s="62"/>
      <c r="HW199" s="62"/>
      <c r="HX199" s="62"/>
      <c r="HY199" s="62"/>
      <c r="HZ199" s="62"/>
      <c r="IA199" s="62"/>
      <c r="IB199" s="62"/>
      <c r="IC199" s="62"/>
      <c r="ID199" s="62"/>
      <c r="IE199" s="62"/>
      <c r="IF199" s="62"/>
      <c r="IG199" s="62"/>
      <c r="IH199" s="62"/>
      <c r="II199" s="62"/>
      <c r="IJ199" s="62"/>
      <c r="IK199" s="62"/>
      <c r="IL199" s="62"/>
      <c r="IM199" s="62"/>
      <c r="IN199" s="62"/>
      <c r="IO199" s="62"/>
      <c r="IP199" s="62"/>
      <c r="IQ199" s="62"/>
      <c r="IR199" s="62"/>
      <c r="IS199" s="62"/>
      <c r="IT199" s="62"/>
      <c r="IU199" s="62"/>
      <c r="IV199" s="62"/>
      <c r="IW199" s="62"/>
      <c r="IX199" s="62"/>
      <c r="IY199" s="62"/>
      <c r="IZ199" s="62"/>
      <c r="JA199" s="62"/>
      <c r="JB199" s="62"/>
      <c r="JC199" s="62"/>
      <c r="JD199" s="62"/>
      <c r="JE199" s="62"/>
      <c r="JF199" s="62"/>
      <c r="JG199" s="62"/>
      <c r="JH199" s="62"/>
      <c r="JI199" s="62"/>
      <c r="JJ199" s="62"/>
      <c r="JK199" s="62"/>
      <c r="JL199" s="62"/>
      <c r="JM199" s="62"/>
      <c r="JN199" s="62"/>
      <c r="JO199" s="62"/>
      <c r="JP199" s="62"/>
      <c r="JQ199" s="62"/>
      <c r="JR199" s="62"/>
      <c r="JS199" s="62"/>
      <c r="JT199" s="62"/>
      <c r="JU199" s="62"/>
      <c r="JV199" s="62"/>
      <c r="JW199" s="62"/>
      <c r="JX199" s="62"/>
      <c r="JY199" s="62"/>
      <c r="JZ199" s="62"/>
      <c r="KA199" s="62"/>
      <c r="KB199" s="62"/>
      <c r="KC199" s="62"/>
      <c r="KD199" s="62"/>
      <c r="KE199" s="62"/>
      <c r="KF199" s="62"/>
      <c r="KG199" s="62"/>
      <c r="KH199" s="62"/>
      <c r="KI199" s="62"/>
      <c r="KJ199" s="62"/>
      <c r="KK199" s="62"/>
      <c r="KL199" s="62"/>
      <c r="KM199" s="62"/>
    </row>
    <row r="200" spans="3:299" s="13" customFormat="1" x14ac:dyDescent="0.25">
      <c r="C200" s="62"/>
      <c r="D200" s="62"/>
      <c r="E200" s="62"/>
      <c r="F200" s="62"/>
      <c r="I200" s="14"/>
      <c r="J200" s="63"/>
      <c r="K200" s="14"/>
      <c r="L200" s="63"/>
      <c r="M200" s="63"/>
      <c r="Q200" s="51"/>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2"/>
      <c r="GD200" s="62"/>
      <c r="GE200" s="62"/>
      <c r="GF200" s="62"/>
      <c r="GG200" s="62"/>
      <c r="GH200" s="62"/>
      <c r="GI200" s="62"/>
      <c r="GJ200" s="62"/>
      <c r="GK200" s="62"/>
      <c r="GL200" s="62"/>
      <c r="GM200" s="62"/>
      <c r="GN200" s="62"/>
      <c r="GO200" s="62"/>
      <c r="GP200" s="62"/>
      <c r="GQ200" s="62"/>
      <c r="GR200" s="62"/>
      <c r="GS200" s="62"/>
      <c r="GT200" s="62"/>
      <c r="GU200" s="62"/>
      <c r="GV200" s="62"/>
      <c r="GW200" s="62"/>
      <c r="GX200" s="62"/>
      <c r="GY200" s="62"/>
      <c r="GZ200" s="62"/>
      <c r="HA200" s="62"/>
      <c r="HB200" s="62"/>
      <c r="HC200" s="62"/>
      <c r="HD200" s="62"/>
      <c r="HE200" s="62"/>
      <c r="HF200" s="62"/>
      <c r="HG200" s="62"/>
      <c r="HH200" s="62"/>
      <c r="HI200" s="62"/>
      <c r="HJ200" s="62"/>
      <c r="HK200" s="62"/>
      <c r="HL200" s="62"/>
      <c r="HM200" s="62"/>
      <c r="HN200" s="62"/>
      <c r="HO200" s="62"/>
      <c r="HP200" s="62"/>
      <c r="HQ200" s="62"/>
      <c r="HR200" s="62"/>
      <c r="HS200" s="62"/>
      <c r="HT200" s="62"/>
      <c r="HU200" s="62"/>
      <c r="HV200" s="62"/>
      <c r="HW200" s="62"/>
      <c r="HX200" s="62"/>
      <c r="HY200" s="62"/>
      <c r="HZ200" s="62"/>
      <c r="IA200" s="62"/>
      <c r="IB200" s="62"/>
      <c r="IC200" s="62"/>
      <c r="ID200" s="62"/>
      <c r="IE200" s="62"/>
      <c r="IF200" s="62"/>
      <c r="IG200" s="62"/>
      <c r="IH200" s="62"/>
      <c r="II200" s="62"/>
      <c r="IJ200" s="62"/>
      <c r="IK200" s="62"/>
      <c r="IL200" s="62"/>
      <c r="IM200" s="62"/>
      <c r="IN200" s="62"/>
      <c r="IO200" s="62"/>
      <c r="IP200" s="62"/>
      <c r="IQ200" s="62"/>
      <c r="IR200" s="62"/>
      <c r="IS200" s="62"/>
      <c r="IT200" s="62"/>
      <c r="IU200" s="62"/>
      <c r="IV200" s="62"/>
      <c r="IW200" s="62"/>
      <c r="IX200" s="62"/>
      <c r="IY200" s="62"/>
      <c r="IZ200" s="62"/>
      <c r="JA200" s="62"/>
      <c r="JB200" s="62"/>
      <c r="JC200" s="62"/>
      <c r="JD200" s="62"/>
      <c r="JE200" s="62"/>
      <c r="JF200" s="62"/>
      <c r="JG200" s="62"/>
      <c r="JH200" s="62"/>
      <c r="JI200" s="62"/>
      <c r="JJ200" s="62"/>
      <c r="JK200" s="62"/>
      <c r="JL200" s="62"/>
      <c r="JM200" s="62"/>
      <c r="JN200" s="62"/>
      <c r="JO200" s="62"/>
      <c r="JP200" s="62"/>
      <c r="JQ200" s="62"/>
      <c r="JR200" s="62"/>
      <c r="JS200" s="62"/>
      <c r="JT200" s="62"/>
      <c r="JU200" s="62"/>
      <c r="JV200" s="62"/>
      <c r="JW200" s="62"/>
      <c r="JX200" s="62"/>
      <c r="JY200" s="62"/>
      <c r="JZ200" s="62"/>
      <c r="KA200" s="62"/>
      <c r="KB200" s="62"/>
      <c r="KC200" s="62"/>
      <c r="KD200" s="62"/>
      <c r="KE200" s="62"/>
      <c r="KF200" s="62"/>
      <c r="KG200" s="62"/>
      <c r="KH200" s="62"/>
      <c r="KI200" s="62"/>
      <c r="KJ200" s="62"/>
      <c r="KK200" s="62"/>
      <c r="KL200" s="62"/>
      <c r="KM200" s="62"/>
    </row>
    <row r="201" spans="3:299" s="13" customFormat="1" x14ac:dyDescent="0.25">
      <c r="C201" s="62"/>
      <c r="D201" s="62"/>
      <c r="E201" s="62"/>
      <c r="F201" s="62"/>
      <c r="I201" s="14"/>
      <c r="J201" s="63"/>
      <c r="K201" s="14"/>
      <c r="L201" s="63"/>
      <c r="M201" s="63"/>
      <c r="Q201" s="51"/>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2"/>
      <c r="GD201" s="62"/>
      <c r="GE201" s="62"/>
      <c r="GF201" s="62"/>
      <c r="GG201" s="62"/>
      <c r="GH201" s="62"/>
      <c r="GI201" s="62"/>
      <c r="GJ201" s="62"/>
      <c r="GK201" s="62"/>
      <c r="GL201" s="62"/>
      <c r="GM201" s="62"/>
      <c r="GN201" s="62"/>
      <c r="GO201" s="62"/>
      <c r="GP201" s="62"/>
      <c r="GQ201" s="62"/>
      <c r="GR201" s="62"/>
      <c r="GS201" s="62"/>
      <c r="GT201" s="62"/>
      <c r="GU201" s="62"/>
      <c r="GV201" s="62"/>
      <c r="GW201" s="62"/>
      <c r="GX201" s="62"/>
      <c r="GY201" s="62"/>
      <c r="GZ201" s="62"/>
      <c r="HA201" s="62"/>
      <c r="HB201" s="62"/>
      <c r="HC201" s="62"/>
      <c r="HD201" s="62"/>
      <c r="HE201" s="62"/>
      <c r="HF201" s="62"/>
      <c r="HG201" s="62"/>
      <c r="HH201" s="62"/>
      <c r="HI201" s="62"/>
      <c r="HJ201" s="62"/>
      <c r="HK201" s="62"/>
      <c r="HL201" s="62"/>
      <c r="HM201" s="62"/>
      <c r="HN201" s="62"/>
      <c r="HO201" s="62"/>
      <c r="HP201" s="62"/>
      <c r="HQ201" s="62"/>
      <c r="HR201" s="62"/>
      <c r="HS201" s="62"/>
      <c r="HT201" s="62"/>
      <c r="HU201" s="62"/>
      <c r="HV201" s="62"/>
      <c r="HW201" s="62"/>
      <c r="HX201" s="62"/>
      <c r="HY201" s="62"/>
      <c r="HZ201" s="62"/>
      <c r="IA201" s="62"/>
      <c r="IB201" s="62"/>
      <c r="IC201" s="62"/>
      <c r="ID201" s="62"/>
      <c r="IE201" s="62"/>
      <c r="IF201" s="62"/>
      <c r="IG201" s="62"/>
      <c r="IH201" s="62"/>
      <c r="II201" s="62"/>
      <c r="IJ201" s="62"/>
      <c r="IK201" s="62"/>
      <c r="IL201" s="62"/>
      <c r="IM201" s="62"/>
      <c r="IN201" s="62"/>
      <c r="IO201" s="62"/>
      <c r="IP201" s="62"/>
      <c r="IQ201" s="62"/>
      <c r="IR201" s="62"/>
      <c r="IS201" s="62"/>
      <c r="IT201" s="62"/>
      <c r="IU201" s="62"/>
      <c r="IV201" s="62"/>
      <c r="IW201" s="62"/>
      <c r="IX201" s="62"/>
      <c r="IY201" s="62"/>
      <c r="IZ201" s="62"/>
      <c r="JA201" s="62"/>
      <c r="JB201" s="62"/>
      <c r="JC201" s="62"/>
      <c r="JD201" s="62"/>
      <c r="JE201" s="62"/>
      <c r="JF201" s="62"/>
      <c r="JG201" s="62"/>
      <c r="JH201" s="62"/>
      <c r="JI201" s="62"/>
      <c r="JJ201" s="62"/>
      <c r="JK201" s="62"/>
      <c r="JL201" s="62"/>
      <c r="JM201" s="62"/>
      <c r="JN201" s="62"/>
      <c r="JO201" s="62"/>
      <c r="JP201" s="62"/>
      <c r="JQ201" s="62"/>
      <c r="JR201" s="62"/>
      <c r="JS201" s="62"/>
      <c r="JT201" s="62"/>
      <c r="JU201" s="62"/>
      <c r="JV201" s="62"/>
      <c r="JW201" s="62"/>
      <c r="JX201" s="62"/>
      <c r="JY201" s="62"/>
      <c r="JZ201" s="62"/>
      <c r="KA201" s="62"/>
      <c r="KB201" s="62"/>
      <c r="KC201" s="62"/>
      <c r="KD201" s="62"/>
      <c r="KE201" s="62"/>
      <c r="KF201" s="62"/>
      <c r="KG201" s="62"/>
      <c r="KH201" s="62"/>
      <c r="KI201" s="62"/>
      <c r="KJ201" s="62"/>
      <c r="KK201" s="62"/>
      <c r="KL201" s="62"/>
      <c r="KM201" s="62"/>
    </row>
    <row r="202" spans="3:299" s="13" customFormat="1" x14ac:dyDescent="0.25">
      <c r="C202" s="62"/>
      <c r="D202" s="62"/>
      <c r="E202" s="62"/>
      <c r="F202" s="62"/>
      <c r="I202" s="14"/>
      <c r="J202" s="63"/>
      <c r="K202" s="14"/>
      <c r="L202" s="63"/>
      <c r="M202" s="63"/>
      <c r="Q202" s="51"/>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2"/>
      <c r="GD202" s="62"/>
      <c r="GE202" s="62"/>
      <c r="GF202" s="62"/>
      <c r="GG202" s="62"/>
      <c r="GH202" s="62"/>
      <c r="GI202" s="62"/>
      <c r="GJ202" s="62"/>
      <c r="GK202" s="62"/>
      <c r="GL202" s="62"/>
      <c r="GM202" s="62"/>
      <c r="GN202" s="62"/>
      <c r="GO202" s="62"/>
      <c r="GP202" s="62"/>
      <c r="GQ202" s="62"/>
      <c r="GR202" s="62"/>
      <c r="GS202" s="62"/>
      <c r="GT202" s="62"/>
      <c r="GU202" s="62"/>
      <c r="GV202" s="62"/>
      <c r="GW202" s="62"/>
      <c r="GX202" s="62"/>
      <c r="GY202" s="62"/>
      <c r="GZ202" s="62"/>
      <c r="HA202" s="62"/>
      <c r="HB202" s="62"/>
      <c r="HC202" s="62"/>
      <c r="HD202" s="62"/>
      <c r="HE202" s="62"/>
      <c r="HF202" s="62"/>
      <c r="HG202" s="62"/>
      <c r="HH202" s="62"/>
      <c r="HI202" s="62"/>
      <c r="HJ202" s="62"/>
      <c r="HK202" s="62"/>
      <c r="HL202" s="62"/>
      <c r="HM202" s="62"/>
      <c r="HN202" s="62"/>
      <c r="HO202" s="62"/>
      <c r="HP202" s="62"/>
      <c r="HQ202" s="62"/>
      <c r="HR202" s="62"/>
      <c r="HS202" s="62"/>
      <c r="HT202" s="62"/>
      <c r="HU202" s="62"/>
      <c r="HV202" s="62"/>
      <c r="HW202" s="62"/>
      <c r="HX202" s="62"/>
      <c r="HY202" s="62"/>
      <c r="HZ202" s="62"/>
      <c r="IA202" s="62"/>
      <c r="IB202" s="62"/>
      <c r="IC202" s="62"/>
      <c r="ID202" s="62"/>
      <c r="IE202" s="62"/>
      <c r="IF202" s="62"/>
      <c r="IG202" s="62"/>
      <c r="IH202" s="62"/>
      <c r="II202" s="62"/>
      <c r="IJ202" s="62"/>
      <c r="IK202" s="62"/>
      <c r="IL202" s="62"/>
      <c r="IM202" s="62"/>
      <c r="IN202" s="62"/>
      <c r="IO202" s="62"/>
      <c r="IP202" s="62"/>
      <c r="IQ202" s="62"/>
      <c r="IR202" s="62"/>
      <c r="IS202" s="62"/>
      <c r="IT202" s="62"/>
      <c r="IU202" s="62"/>
      <c r="IV202" s="62"/>
      <c r="IW202" s="62"/>
      <c r="IX202" s="62"/>
      <c r="IY202" s="62"/>
      <c r="IZ202" s="62"/>
      <c r="JA202" s="62"/>
      <c r="JB202" s="62"/>
      <c r="JC202" s="62"/>
      <c r="JD202" s="62"/>
      <c r="JE202" s="62"/>
      <c r="JF202" s="62"/>
      <c r="JG202" s="62"/>
      <c r="JH202" s="62"/>
      <c r="JI202" s="62"/>
      <c r="JJ202" s="62"/>
      <c r="JK202" s="62"/>
      <c r="JL202" s="62"/>
      <c r="JM202" s="62"/>
      <c r="JN202" s="62"/>
      <c r="JO202" s="62"/>
      <c r="JP202" s="62"/>
      <c r="JQ202" s="62"/>
      <c r="JR202" s="62"/>
      <c r="JS202" s="62"/>
      <c r="JT202" s="62"/>
      <c r="JU202" s="62"/>
      <c r="JV202" s="62"/>
      <c r="JW202" s="62"/>
      <c r="JX202" s="62"/>
      <c r="JY202" s="62"/>
      <c r="JZ202" s="62"/>
      <c r="KA202" s="62"/>
      <c r="KB202" s="62"/>
      <c r="KC202" s="62"/>
      <c r="KD202" s="62"/>
      <c r="KE202" s="62"/>
      <c r="KF202" s="62"/>
      <c r="KG202" s="62"/>
      <c r="KH202" s="62"/>
      <c r="KI202" s="62"/>
      <c r="KJ202" s="62"/>
      <c r="KK202" s="62"/>
      <c r="KL202" s="62"/>
      <c r="KM202" s="62"/>
    </row>
    <row r="203" spans="3:299" s="13" customFormat="1" x14ac:dyDescent="0.25">
      <c r="C203" s="62"/>
      <c r="D203" s="62"/>
      <c r="E203" s="62"/>
      <c r="F203" s="62"/>
      <c r="I203" s="14"/>
      <c r="J203" s="63"/>
      <c r="K203" s="14"/>
      <c r="L203" s="63"/>
      <c r="M203" s="63"/>
      <c r="Q203" s="51"/>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62"/>
      <c r="GD203" s="62"/>
      <c r="GE203" s="62"/>
      <c r="GF203" s="62"/>
      <c r="GG203" s="62"/>
      <c r="GH203" s="62"/>
      <c r="GI203" s="62"/>
      <c r="GJ203" s="62"/>
      <c r="GK203" s="62"/>
      <c r="GL203" s="62"/>
      <c r="GM203" s="62"/>
      <c r="GN203" s="62"/>
      <c r="GO203" s="62"/>
      <c r="GP203" s="62"/>
      <c r="GQ203" s="62"/>
      <c r="GR203" s="62"/>
      <c r="GS203" s="62"/>
      <c r="GT203" s="62"/>
      <c r="GU203" s="62"/>
      <c r="GV203" s="62"/>
      <c r="GW203" s="62"/>
      <c r="GX203" s="62"/>
      <c r="GY203" s="62"/>
      <c r="GZ203" s="62"/>
      <c r="HA203" s="62"/>
      <c r="HB203" s="62"/>
      <c r="HC203" s="62"/>
      <c r="HD203" s="62"/>
      <c r="HE203" s="62"/>
      <c r="HF203" s="62"/>
      <c r="HG203" s="62"/>
      <c r="HH203" s="62"/>
      <c r="HI203" s="62"/>
      <c r="HJ203" s="62"/>
      <c r="HK203" s="62"/>
      <c r="HL203" s="62"/>
      <c r="HM203" s="62"/>
      <c r="HN203" s="62"/>
      <c r="HO203" s="62"/>
      <c r="HP203" s="62"/>
      <c r="HQ203" s="62"/>
      <c r="HR203" s="62"/>
      <c r="HS203" s="62"/>
      <c r="HT203" s="62"/>
      <c r="HU203" s="62"/>
      <c r="HV203" s="62"/>
      <c r="HW203" s="62"/>
      <c r="HX203" s="62"/>
      <c r="HY203" s="62"/>
      <c r="HZ203" s="62"/>
      <c r="IA203" s="62"/>
      <c r="IB203" s="62"/>
      <c r="IC203" s="62"/>
      <c r="ID203" s="62"/>
      <c r="IE203" s="62"/>
      <c r="IF203" s="62"/>
      <c r="IG203" s="62"/>
      <c r="IH203" s="62"/>
      <c r="II203" s="62"/>
      <c r="IJ203" s="62"/>
      <c r="IK203" s="62"/>
      <c r="IL203" s="62"/>
      <c r="IM203" s="62"/>
      <c r="IN203" s="62"/>
      <c r="IO203" s="62"/>
      <c r="IP203" s="62"/>
      <c r="IQ203" s="62"/>
      <c r="IR203" s="62"/>
      <c r="IS203" s="62"/>
      <c r="IT203" s="62"/>
      <c r="IU203" s="62"/>
      <c r="IV203" s="62"/>
      <c r="IW203" s="62"/>
      <c r="IX203" s="62"/>
      <c r="IY203" s="62"/>
      <c r="IZ203" s="62"/>
      <c r="JA203" s="62"/>
      <c r="JB203" s="62"/>
      <c r="JC203" s="62"/>
      <c r="JD203" s="62"/>
      <c r="JE203" s="62"/>
      <c r="JF203" s="62"/>
      <c r="JG203" s="62"/>
      <c r="JH203" s="62"/>
      <c r="JI203" s="62"/>
      <c r="JJ203" s="62"/>
      <c r="JK203" s="62"/>
      <c r="JL203" s="62"/>
      <c r="JM203" s="62"/>
      <c r="JN203" s="62"/>
      <c r="JO203" s="62"/>
      <c r="JP203" s="62"/>
      <c r="JQ203" s="62"/>
      <c r="JR203" s="62"/>
      <c r="JS203" s="62"/>
      <c r="JT203" s="62"/>
      <c r="JU203" s="62"/>
      <c r="JV203" s="62"/>
      <c r="JW203" s="62"/>
      <c r="JX203" s="62"/>
      <c r="JY203" s="62"/>
      <c r="JZ203" s="62"/>
      <c r="KA203" s="62"/>
      <c r="KB203" s="62"/>
      <c r="KC203" s="62"/>
      <c r="KD203" s="62"/>
      <c r="KE203" s="62"/>
      <c r="KF203" s="62"/>
      <c r="KG203" s="62"/>
      <c r="KH203" s="62"/>
      <c r="KI203" s="62"/>
      <c r="KJ203" s="62"/>
      <c r="KK203" s="62"/>
      <c r="KL203" s="62"/>
      <c r="KM203" s="62"/>
    </row>
    <row r="204" spans="3:299" s="13" customFormat="1" x14ac:dyDescent="0.25">
      <c r="C204" s="62"/>
      <c r="D204" s="62"/>
      <c r="E204" s="62"/>
      <c r="F204" s="62"/>
      <c r="I204" s="14"/>
      <c r="J204" s="63"/>
      <c r="K204" s="14"/>
      <c r="L204" s="63"/>
      <c r="M204" s="63"/>
      <c r="Q204" s="51"/>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62"/>
      <c r="GD204" s="62"/>
      <c r="GE204" s="62"/>
      <c r="GF204" s="62"/>
      <c r="GG204" s="62"/>
      <c r="GH204" s="62"/>
      <c r="GI204" s="62"/>
      <c r="GJ204" s="62"/>
      <c r="GK204" s="62"/>
      <c r="GL204" s="62"/>
      <c r="GM204" s="62"/>
      <c r="GN204" s="62"/>
      <c r="GO204" s="62"/>
      <c r="GP204" s="62"/>
      <c r="GQ204" s="62"/>
      <c r="GR204" s="62"/>
      <c r="GS204" s="62"/>
      <c r="GT204" s="62"/>
      <c r="GU204" s="62"/>
      <c r="GV204" s="62"/>
      <c r="GW204" s="62"/>
      <c r="GX204" s="62"/>
      <c r="GY204" s="62"/>
      <c r="GZ204" s="62"/>
      <c r="HA204" s="62"/>
      <c r="HB204" s="62"/>
      <c r="HC204" s="62"/>
      <c r="HD204" s="62"/>
      <c r="HE204" s="62"/>
      <c r="HF204" s="62"/>
      <c r="HG204" s="62"/>
      <c r="HH204" s="62"/>
      <c r="HI204" s="62"/>
      <c r="HJ204" s="62"/>
      <c r="HK204" s="62"/>
      <c r="HL204" s="62"/>
      <c r="HM204" s="62"/>
      <c r="HN204" s="62"/>
      <c r="HO204" s="62"/>
      <c r="HP204" s="62"/>
      <c r="HQ204" s="62"/>
      <c r="HR204" s="62"/>
      <c r="HS204" s="62"/>
      <c r="HT204" s="62"/>
      <c r="HU204" s="62"/>
      <c r="HV204" s="62"/>
      <c r="HW204" s="62"/>
      <c r="HX204" s="62"/>
      <c r="HY204" s="62"/>
      <c r="HZ204" s="62"/>
      <c r="IA204" s="62"/>
      <c r="IB204" s="62"/>
      <c r="IC204" s="62"/>
      <c r="ID204" s="62"/>
      <c r="IE204" s="62"/>
      <c r="IF204" s="62"/>
      <c r="IG204" s="62"/>
      <c r="IH204" s="62"/>
      <c r="II204" s="62"/>
      <c r="IJ204" s="62"/>
      <c r="IK204" s="62"/>
      <c r="IL204" s="62"/>
      <c r="IM204" s="62"/>
      <c r="IN204" s="62"/>
      <c r="IO204" s="62"/>
      <c r="IP204" s="62"/>
      <c r="IQ204" s="62"/>
      <c r="IR204" s="62"/>
      <c r="IS204" s="62"/>
      <c r="IT204" s="62"/>
      <c r="IU204" s="62"/>
      <c r="IV204" s="62"/>
      <c r="IW204" s="62"/>
      <c r="IX204" s="62"/>
      <c r="IY204" s="62"/>
      <c r="IZ204" s="62"/>
      <c r="JA204" s="62"/>
      <c r="JB204" s="62"/>
      <c r="JC204" s="62"/>
      <c r="JD204" s="62"/>
      <c r="JE204" s="62"/>
      <c r="JF204" s="62"/>
      <c r="JG204" s="62"/>
      <c r="JH204" s="62"/>
      <c r="JI204" s="62"/>
      <c r="JJ204" s="62"/>
      <c r="JK204" s="62"/>
      <c r="JL204" s="62"/>
      <c r="JM204" s="62"/>
      <c r="JN204" s="62"/>
      <c r="JO204" s="62"/>
      <c r="JP204" s="62"/>
      <c r="JQ204" s="62"/>
      <c r="JR204" s="62"/>
      <c r="JS204" s="62"/>
      <c r="JT204" s="62"/>
      <c r="JU204" s="62"/>
      <c r="JV204" s="62"/>
      <c r="JW204" s="62"/>
      <c r="JX204" s="62"/>
      <c r="JY204" s="62"/>
      <c r="JZ204" s="62"/>
      <c r="KA204" s="62"/>
      <c r="KB204" s="62"/>
      <c r="KC204" s="62"/>
      <c r="KD204" s="62"/>
      <c r="KE204" s="62"/>
      <c r="KF204" s="62"/>
      <c r="KG204" s="62"/>
      <c r="KH204" s="62"/>
      <c r="KI204" s="62"/>
      <c r="KJ204" s="62"/>
      <c r="KK204" s="62"/>
      <c r="KL204" s="62"/>
      <c r="KM204" s="62"/>
    </row>
    <row r="205" spans="3:299" s="13" customFormat="1" x14ac:dyDescent="0.25">
      <c r="C205" s="62"/>
      <c r="D205" s="62"/>
      <c r="E205" s="62"/>
      <c r="F205" s="62"/>
      <c r="I205" s="14"/>
      <c r="J205" s="63"/>
      <c r="K205" s="14"/>
      <c r="L205" s="63"/>
      <c r="M205" s="63"/>
      <c r="Q205" s="51"/>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62"/>
      <c r="GD205" s="62"/>
      <c r="GE205" s="62"/>
      <c r="GF205" s="62"/>
      <c r="GG205" s="62"/>
      <c r="GH205" s="62"/>
      <c r="GI205" s="62"/>
      <c r="GJ205" s="62"/>
      <c r="GK205" s="62"/>
      <c r="GL205" s="62"/>
      <c r="GM205" s="62"/>
      <c r="GN205" s="62"/>
      <c r="GO205" s="62"/>
      <c r="GP205" s="62"/>
      <c r="GQ205" s="62"/>
      <c r="GR205" s="62"/>
      <c r="GS205" s="62"/>
      <c r="GT205" s="62"/>
      <c r="GU205" s="62"/>
      <c r="GV205" s="62"/>
      <c r="GW205" s="62"/>
      <c r="GX205" s="62"/>
      <c r="GY205" s="62"/>
      <c r="GZ205" s="62"/>
      <c r="HA205" s="62"/>
      <c r="HB205" s="62"/>
      <c r="HC205" s="62"/>
      <c r="HD205" s="62"/>
      <c r="HE205" s="62"/>
      <c r="HF205" s="62"/>
      <c r="HG205" s="62"/>
      <c r="HH205" s="62"/>
      <c r="HI205" s="62"/>
      <c r="HJ205" s="62"/>
      <c r="HK205" s="62"/>
      <c r="HL205" s="62"/>
      <c r="HM205" s="62"/>
      <c r="HN205" s="62"/>
      <c r="HO205" s="62"/>
      <c r="HP205" s="62"/>
      <c r="HQ205" s="62"/>
      <c r="HR205" s="62"/>
      <c r="HS205" s="62"/>
      <c r="HT205" s="62"/>
      <c r="HU205" s="62"/>
      <c r="HV205" s="62"/>
      <c r="HW205" s="62"/>
      <c r="HX205" s="62"/>
      <c r="HY205" s="62"/>
      <c r="HZ205" s="62"/>
      <c r="IA205" s="62"/>
      <c r="IB205" s="62"/>
      <c r="IC205" s="62"/>
      <c r="ID205" s="62"/>
      <c r="IE205" s="62"/>
      <c r="IF205" s="62"/>
      <c r="IG205" s="62"/>
      <c r="IH205" s="62"/>
      <c r="II205" s="62"/>
      <c r="IJ205" s="62"/>
      <c r="IK205" s="62"/>
      <c r="IL205" s="62"/>
      <c r="IM205" s="62"/>
      <c r="IN205" s="62"/>
      <c r="IO205" s="62"/>
      <c r="IP205" s="62"/>
      <c r="IQ205" s="62"/>
      <c r="IR205" s="62"/>
      <c r="IS205" s="62"/>
      <c r="IT205" s="62"/>
      <c r="IU205" s="62"/>
      <c r="IV205" s="62"/>
      <c r="IW205" s="62"/>
      <c r="IX205" s="62"/>
      <c r="IY205" s="62"/>
      <c r="IZ205" s="62"/>
      <c r="JA205" s="62"/>
      <c r="JB205" s="62"/>
      <c r="JC205" s="62"/>
      <c r="JD205" s="62"/>
      <c r="JE205" s="62"/>
      <c r="JF205" s="62"/>
      <c r="JG205" s="62"/>
      <c r="JH205" s="62"/>
      <c r="JI205" s="62"/>
      <c r="JJ205" s="62"/>
      <c r="JK205" s="62"/>
      <c r="JL205" s="62"/>
      <c r="JM205" s="62"/>
      <c r="JN205" s="62"/>
      <c r="JO205" s="62"/>
      <c r="JP205" s="62"/>
      <c r="JQ205" s="62"/>
      <c r="JR205" s="62"/>
      <c r="JS205" s="62"/>
      <c r="JT205" s="62"/>
      <c r="JU205" s="62"/>
      <c r="JV205" s="62"/>
      <c r="JW205" s="62"/>
      <c r="JX205" s="62"/>
      <c r="JY205" s="62"/>
      <c r="JZ205" s="62"/>
      <c r="KA205" s="62"/>
      <c r="KB205" s="62"/>
      <c r="KC205" s="62"/>
      <c r="KD205" s="62"/>
      <c r="KE205" s="62"/>
      <c r="KF205" s="62"/>
      <c r="KG205" s="62"/>
      <c r="KH205" s="62"/>
      <c r="KI205" s="62"/>
      <c r="KJ205" s="62"/>
      <c r="KK205" s="62"/>
      <c r="KL205" s="62"/>
      <c r="KM205" s="62"/>
    </row>
    <row r="206" spans="3:299" s="13" customFormat="1" x14ac:dyDescent="0.25">
      <c r="C206" s="62"/>
      <c r="D206" s="62"/>
      <c r="E206" s="62"/>
      <c r="F206" s="62"/>
      <c r="I206" s="14"/>
      <c r="J206" s="63"/>
      <c r="K206" s="14"/>
      <c r="L206" s="63"/>
      <c r="M206" s="63"/>
      <c r="Q206" s="51"/>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62"/>
      <c r="GD206" s="62"/>
      <c r="GE206" s="62"/>
      <c r="GF206" s="62"/>
      <c r="GG206" s="62"/>
      <c r="GH206" s="62"/>
      <c r="GI206" s="62"/>
      <c r="GJ206" s="62"/>
      <c r="GK206" s="62"/>
      <c r="GL206" s="62"/>
      <c r="GM206" s="62"/>
      <c r="GN206" s="62"/>
      <c r="GO206" s="62"/>
      <c r="GP206" s="62"/>
      <c r="GQ206" s="62"/>
      <c r="GR206" s="62"/>
      <c r="GS206" s="62"/>
      <c r="GT206" s="62"/>
      <c r="GU206" s="62"/>
      <c r="GV206" s="62"/>
      <c r="GW206" s="62"/>
      <c r="GX206" s="62"/>
      <c r="GY206" s="62"/>
      <c r="GZ206" s="62"/>
      <c r="HA206" s="62"/>
      <c r="HB206" s="62"/>
      <c r="HC206" s="62"/>
      <c r="HD206" s="62"/>
      <c r="HE206" s="62"/>
      <c r="HF206" s="62"/>
      <c r="HG206" s="62"/>
      <c r="HH206" s="62"/>
      <c r="HI206" s="62"/>
      <c r="HJ206" s="62"/>
      <c r="HK206" s="62"/>
      <c r="HL206" s="62"/>
      <c r="HM206" s="62"/>
      <c r="HN206" s="62"/>
      <c r="HO206" s="62"/>
      <c r="HP206" s="62"/>
      <c r="HQ206" s="62"/>
      <c r="HR206" s="62"/>
      <c r="HS206" s="62"/>
      <c r="HT206" s="62"/>
      <c r="HU206" s="62"/>
      <c r="HV206" s="62"/>
      <c r="HW206" s="62"/>
      <c r="HX206" s="62"/>
      <c r="HY206" s="62"/>
      <c r="HZ206" s="62"/>
      <c r="IA206" s="62"/>
      <c r="IB206" s="62"/>
      <c r="IC206" s="62"/>
      <c r="ID206" s="62"/>
      <c r="IE206" s="62"/>
      <c r="IF206" s="62"/>
      <c r="IG206" s="62"/>
      <c r="IH206" s="62"/>
      <c r="II206" s="62"/>
      <c r="IJ206" s="62"/>
      <c r="IK206" s="62"/>
      <c r="IL206" s="62"/>
      <c r="IM206" s="62"/>
      <c r="IN206" s="62"/>
      <c r="IO206" s="62"/>
      <c r="IP206" s="62"/>
      <c r="IQ206" s="62"/>
      <c r="IR206" s="62"/>
      <c r="IS206" s="62"/>
      <c r="IT206" s="62"/>
      <c r="IU206" s="62"/>
      <c r="IV206" s="62"/>
      <c r="IW206" s="62"/>
      <c r="IX206" s="62"/>
      <c r="IY206" s="62"/>
      <c r="IZ206" s="62"/>
      <c r="JA206" s="62"/>
      <c r="JB206" s="62"/>
      <c r="JC206" s="62"/>
      <c r="JD206" s="62"/>
      <c r="JE206" s="62"/>
      <c r="JF206" s="62"/>
      <c r="JG206" s="62"/>
      <c r="JH206" s="62"/>
      <c r="JI206" s="62"/>
      <c r="JJ206" s="62"/>
      <c r="JK206" s="62"/>
      <c r="JL206" s="62"/>
      <c r="JM206" s="62"/>
      <c r="JN206" s="62"/>
      <c r="JO206" s="62"/>
      <c r="JP206" s="62"/>
      <c r="JQ206" s="62"/>
      <c r="JR206" s="62"/>
      <c r="JS206" s="62"/>
      <c r="JT206" s="62"/>
      <c r="JU206" s="62"/>
      <c r="JV206" s="62"/>
      <c r="JW206" s="62"/>
      <c r="JX206" s="62"/>
      <c r="JY206" s="62"/>
      <c r="JZ206" s="62"/>
      <c r="KA206" s="62"/>
      <c r="KB206" s="62"/>
      <c r="KC206" s="62"/>
      <c r="KD206" s="62"/>
      <c r="KE206" s="62"/>
      <c r="KF206" s="62"/>
      <c r="KG206" s="62"/>
      <c r="KH206" s="62"/>
      <c r="KI206" s="62"/>
      <c r="KJ206" s="62"/>
      <c r="KK206" s="62"/>
      <c r="KL206" s="62"/>
      <c r="KM206" s="62"/>
    </row>
    <row r="207" spans="3:299" s="13" customFormat="1" x14ac:dyDescent="0.25">
      <c r="C207" s="62"/>
      <c r="D207" s="62"/>
      <c r="E207" s="62"/>
      <c r="F207" s="62"/>
      <c r="I207" s="14"/>
      <c r="J207" s="63"/>
      <c r="K207" s="14"/>
      <c r="L207" s="63"/>
      <c r="M207" s="63"/>
      <c r="Q207" s="51"/>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62"/>
      <c r="GD207" s="62"/>
      <c r="GE207" s="62"/>
      <c r="GF207" s="62"/>
      <c r="GG207" s="62"/>
      <c r="GH207" s="62"/>
      <c r="GI207" s="62"/>
      <c r="GJ207" s="62"/>
      <c r="GK207" s="62"/>
      <c r="GL207" s="62"/>
      <c r="GM207" s="62"/>
      <c r="GN207" s="62"/>
      <c r="GO207" s="62"/>
      <c r="GP207" s="62"/>
      <c r="GQ207" s="62"/>
      <c r="GR207" s="62"/>
      <c r="GS207" s="62"/>
      <c r="GT207" s="62"/>
      <c r="GU207" s="62"/>
      <c r="GV207" s="62"/>
      <c r="GW207" s="62"/>
      <c r="GX207" s="62"/>
      <c r="GY207" s="62"/>
      <c r="GZ207" s="62"/>
      <c r="HA207" s="62"/>
      <c r="HB207" s="62"/>
      <c r="HC207" s="62"/>
      <c r="HD207" s="62"/>
      <c r="HE207" s="62"/>
      <c r="HF207" s="62"/>
      <c r="HG207" s="62"/>
      <c r="HH207" s="62"/>
      <c r="HI207" s="62"/>
      <c r="HJ207" s="62"/>
      <c r="HK207" s="62"/>
      <c r="HL207" s="62"/>
      <c r="HM207" s="62"/>
      <c r="HN207" s="62"/>
      <c r="HO207" s="62"/>
      <c r="HP207" s="62"/>
      <c r="HQ207" s="62"/>
      <c r="HR207" s="62"/>
      <c r="HS207" s="62"/>
      <c r="HT207" s="62"/>
      <c r="HU207" s="62"/>
      <c r="HV207" s="62"/>
      <c r="HW207" s="62"/>
      <c r="HX207" s="62"/>
      <c r="HY207" s="62"/>
      <c r="HZ207" s="62"/>
      <c r="IA207" s="62"/>
      <c r="IB207" s="62"/>
      <c r="IC207" s="62"/>
      <c r="ID207" s="62"/>
      <c r="IE207" s="62"/>
      <c r="IF207" s="62"/>
      <c r="IG207" s="62"/>
      <c r="IH207" s="62"/>
      <c r="II207" s="62"/>
      <c r="IJ207" s="62"/>
      <c r="IK207" s="62"/>
      <c r="IL207" s="62"/>
      <c r="IM207" s="62"/>
      <c r="IN207" s="62"/>
      <c r="IO207" s="62"/>
      <c r="IP207" s="62"/>
      <c r="IQ207" s="62"/>
      <c r="IR207" s="62"/>
      <c r="IS207" s="62"/>
      <c r="IT207" s="62"/>
      <c r="IU207" s="62"/>
      <c r="IV207" s="62"/>
      <c r="IW207" s="62"/>
      <c r="IX207" s="62"/>
      <c r="IY207" s="62"/>
      <c r="IZ207" s="62"/>
      <c r="JA207" s="62"/>
      <c r="JB207" s="62"/>
      <c r="JC207" s="62"/>
      <c r="JD207" s="62"/>
      <c r="JE207" s="62"/>
      <c r="JF207" s="62"/>
      <c r="JG207" s="62"/>
      <c r="JH207" s="62"/>
      <c r="JI207" s="62"/>
      <c r="JJ207" s="62"/>
      <c r="JK207" s="62"/>
      <c r="JL207" s="62"/>
      <c r="JM207" s="62"/>
      <c r="JN207" s="62"/>
      <c r="JO207" s="62"/>
      <c r="JP207" s="62"/>
      <c r="JQ207" s="62"/>
      <c r="JR207" s="62"/>
      <c r="JS207" s="62"/>
      <c r="JT207" s="62"/>
      <c r="JU207" s="62"/>
      <c r="JV207" s="62"/>
      <c r="JW207" s="62"/>
      <c r="JX207" s="62"/>
      <c r="JY207" s="62"/>
      <c r="JZ207" s="62"/>
      <c r="KA207" s="62"/>
      <c r="KB207" s="62"/>
      <c r="KC207" s="62"/>
      <c r="KD207" s="62"/>
      <c r="KE207" s="62"/>
      <c r="KF207" s="62"/>
      <c r="KG207" s="62"/>
      <c r="KH207" s="62"/>
      <c r="KI207" s="62"/>
      <c r="KJ207" s="62"/>
      <c r="KK207" s="62"/>
      <c r="KL207" s="62"/>
      <c r="KM207" s="62"/>
    </row>
    <row r="208" spans="3:299" s="13" customFormat="1" x14ac:dyDescent="0.25">
      <c r="C208" s="62"/>
      <c r="D208" s="62"/>
      <c r="E208" s="62"/>
      <c r="F208" s="62"/>
      <c r="I208" s="14"/>
      <c r="J208" s="63"/>
      <c r="K208" s="14"/>
      <c r="L208" s="63"/>
      <c r="M208" s="63"/>
      <c r="Q208" s="51"/>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2"/>
      <c r="GD208" s="62"/>
      <c r="GE208" s="62"/>
      <c r="GF208" s="62"/>
      <c r="GG208" s="62"/>
      <c r="GH208" s="62"/>
      <c r="GI208" s="62"/>
      <c r="GJ208" s="62"/>
      <c r="GK208" s="62"/>
      <c r="GL208" s="62"/>
      <c r="GM208" s="62"/>
      <c r="GN208" s="62"/>
      <c r="GO208" s="62"/>
      <c r="GP208" s="62"/>
      <c r="GQ208" s="62"/>
      <c r="GR208" s="62"/>
      <c r="GS208" s="62"/>
      <c r="GT208" s="62"/>
      <c r="GU208" s="62"/>
      <c r="GV208" s="62"/>
      <c r="GW208" s="62"/>
      <c r="GX208" s="62"/>
      <c r="GY208" s="62"/>
      <c r="GZ208" s="62"/>
      <c r="HA208" s="62"/>
      <c r="HB208" s="62"/>
      <c r="HC208" s="62"/>
      <c r="HD208" s="62"/>
      <c r="HE208" s="62"/>
      <c r="HF208" s="62"/>
      <c r="HG208" s="62"/>
      <c r="HH208" s="62"/>
      <c r="HI208" s="62"/>
      <c r="HJ208" s="62"/>
      <c r="HK208" s="62"/>
      <c r="HL208" s="62"/>
      <c r="HM208" s="62"/>
      <c r="HN208" s="62"/>
      <c r="HO208" s="62"/>
      <c r="HP208" s="62"/>
      <c r="HQ208" s="62"/>
      <c r="HR208" s="62"/>
      <c r="HS208" s="62"/>
      <c r="HT208" s="62"/>
      <c r="HU208" s="62"/>
      <c r="HV208" s="62"/>
      <c r="HW208" s="62"/>
      <c r="HX208" s="62"/>
      <c r="HY208" s="62"/>
      <c r="HZ208" s="62"/>
      <c r="IA208" s="62"/>
      <c r="IB208" s="62"/>
      <c r="IC208" s="62"/>
      <c r="ID208" s="62"/>
      <c r="IE208" s="62"/>
      <c r="IF208" s="62"/>
      <c r="IG208" s="62"/>
      <c r="IH208" s="62"/>
      <c r="II208" s="62"/>
      <c r="IJ208" s="62"/>
      <c r="IK208" s="62"/>
      <c r="IL208" s="62"/>
      <c r="IM208" s="62"/>
      <c r="IN208" s="62"/>
      <c r="IO208" s="62"/>
      <c r="IP208" s="62"/>
      <c r="IQ208" s="62"/>
      <c r="IR208" s="62"/>
      <c r="IS208" s="62"/>
      <c r="IT208" s="62"/>
      <c r="IU208" s="62"/>
      <c r="IV208" s="62"/>
      <c r="IW208" s="62"/>
      <c r="IX208" s="62"/>
      <c r="IY208" s="62"/>
      <c r="IZ208" s="62"/>
      <c r="JA208" s="62"/>
      <c r="JB208" s="62"/>
      <c r="JC208" s="62"/>
      <c r="JD208" s="62"/>
      <c r="JE208" s="62"/>
      <c r="JF208" s="62"/>
      <c r="JG208" s="62"/>
      <c r="JH208" s="62"/>
      <c r="JI208" s="62"/>
      <c r="JJ208" s="62"/>
      <c r="JK208" s="62"/>
      <c r="JL208" s="62"/>
      <c r="JM208" s="62"/>
      <c r="JN208" s="62"/>
      <c r="JO208" s="62"/>
      <c r="JP208" s="62"/>
      <c r="JQ208" s="62"/>
      <c r="JR208" s="62"/>
      <c r="JS208" s="62"/>
      <c r="JT208" s="62"/>
      <c r="JU208" s="62"/>
      <c r="JV208" s="62"/>
      <c r="JW208" s="62"/>
      <c r="JX208" s="62"/>
      <c r="JY208" s="62"/>
      <c r="JZ208" s="62"/>
      <c r="KA208" s="62"/>
      <c r="KB208" s="62"/>
      <c r="KC208" s="62"/>
      <c r="KD208" s="62"/>
      <c r="KE208" s="62"/>
      <c r="KF208" s="62"/>
      <c r="KG208" s="62"/>
      <c r="KH208" s="62"/>
      <c r="KI208" s="62"/>
      <c r="KJ208" s="62"/>
      <c r="KK208" s="62"/>
      <c r="KL208" s="62"/>
      <c r="KM208" s="62"/>
    </row>
    <row r="209" spans="3:299" s="13" customFormat="1" x14ac:dyDescent="0.25">
      <c r="C209" s="62"/>
      <c r="D209" s="62"/>
      <c r="E209" s="62"/>
      <c r="F209" s="62"/>
      <c r="I209" s="14"/>
      <c r="J209" s="63"/>
      <c r="K209" s="14"/>
      <c r="L209" s="63"/>
      <c r="M209" s="63"/>
      <c r="Q209" s="51"/>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c r="FW209" s="62"/>
      <c r="FX209" s="62"/>
      <c r="FY209" s="62"/>
      <c r="FZ209" s="62"/>
      <c r="GA209" s="62"/>
      <c r="GB209" s="62"/>
      <c r="GC209" s="62"/>
      <c r="GD209" s="62"/>
      <c r="GE209" s="62"/>
      <c r="GF209" s="62"/>
      <c r="GG209" s="62"/>
      <c r="GH209" s="62"/>
      <c r="GI209" s="62"/>
      <c r="GJ209" s="62"/>
      <c r="GK209" s="62"/>
      <c r="GL209" s="62"/>
      <c r="GM209" s="62"/>
      <c r="GN209" s="62"/>
      <c r="GO209" s="62"/>
      <c r="GP209" s="62"/>
      <c r="GQ209" s="62"/>
      <c r="GR209" s="62"/>
      <c r="GS209" s="62"/>
      <c r="GT209" s="62"/>
      <c r="GU209" s="62"/>
      <c r="GV209" s="62"/>
      <c r="GW209" s="62"/>
      <c r="GX209" s="62"/>
      <c r="GY209" s="62"/>
      <c r="GZ209" s="62"/>
      <c r="HA209" s="62"/>
      <c r="HB209" s="62"/>
      <c r="HC209" s="62"/>
      <c r="HD209" s="62"/>
      <c r="HE209" s="62"/>
      <c r="HF209" s="62"/>
      <c r="HG209" s="62"/>
      <c r="HH209" s="62"/>
      <c r="HI209" s="62"/>
      <c r="HJ209" s="62"/>
      <c r="HK209" s="62"/>
      <c r="HL209" s="62"/>
      <c r="HM209" s="62"/>
      <c r="HN209" s="62"/>
      <c r="HO209" s="62"/>
      <c r="HP209" s="62"/>
      <c r="HQ209" s="62"/>
      <c r="HR209" s="62"/>
      <c r="HS209" s="62"/>
      <c r="HT209" s="62"/>
      <c r="HU209" s="62"/>
      <c r="HV209" s="62"/>
      <c r="HW209" s="62"/>
      <c r="HX209" s="62"/>
      <c r="HY209" s="62"/>
      <c r="HZ209" s="62"/>
      <c r="IA209" s="62"/>
      <c r="IB209" s="62"/>
      <c r="IC209" s="62"/>
      <c r="ID209" s="62"/>
      <c r="IE209" s="62"/>
      <c r="IF209" s="62"/>
      <c r="IG209" s="62"/>
      <c r="IH209" s="62"/>
      <c r="II209" s="62"/>
      <c r="IJ209" s="62"/>
      <c r="IK209" s="62"/>
      <c r="IL209" s="62"/>
      <c r="IM209" s="62"/>
      <c r="IN209" s="62"/>
      <c r="IO209" s="62"/>
      <c r="IP209" s="62"/>
      <c r="IQ209" s="62"/>
      <c r="IR209" s="62"/>
      <c r="IS209" s="62"/>
      <c r="IT209" s="62"/>
      <c r="IU209" s="62"/>
      <c r="IV209" s="62"/>
      <c r="IW209" s="62"/>
      <c r="IX209" s="62"/>
      <c r="IY209" s="62"/>
      <c r="IZ209" s="62"/>
      <c r="JA209" s="62"/>
      <c r="JB209" s="62"/>
      <c r="JC209" s="62"/>
      <c r="JD209" s="62"/>
      <c r="JE209" s="62"/>
      <c r="JF209" s="62"/>
      <c r="JG209" s="62"/>
      <c r="JH209" s="62"/>
      <c r="JI209" s="62"/>
      <c r="JJ209" s="62"/>
      <c r="JK209" s="62"/>
      <c r="JL209" s="62"/>
      <c r="JM209" s="62"/>
      <c r="JN209" s="62"/>
      <c r="JO209" s="62"/>
      <c r="JP209" s="62"/>
      <c r="JQ209" s="62"/>
      <c r="JR209" s="62"/>
      <c r="JS209" s="62"/>
      <c r="JT209" s="62"/>
      <c r="JU209" s="62"/>
      <c r="JV209" s="62"/>
      <c r="JW209" s="62"/>
      <c r="JX209" s="62"/>
      <c r="JY209" s="62"/>
      <c r="JZ209" s="62"/>
      <c r="KA209" s="62"/>
      <c r="KB209" s="62"/>
      <c r="KC209" s="62"/>
      <c r="KD209" s="62"/>
      <c r="KE209" s="62"/>
      <c r="KF209" s="62"/>
      <c r="KG209" s="62"/>
      <c r="KH209" s="62"/>
      <c r="KI209" s="62"/>
      <c r="KJ209" s="62"/>
      <c r="KK209" s="62"/>
      <c r="KL209" s="62"/>
      <c r="KM209" s="62"/>
    </row>
    <row r="210" spans="3:299" s="13" customFormat="1" x14ac:dyDescent="0.25">
      <c r="C210" s="62"/>
      <c r="D210" s="62"/>
      <c r="E210" s="62"/>
      <c r="F210" s="62"/>
      <c r="I210" s="14"/>
      <c r="J210" s="63"/>
      <c r="K210" s="14"/>
      <c r="L210" s="63"/>
      <c r="M210" s="63"/>
      <c r="Q210" s="51"/>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c r="FW210" s="62"/>
      <c r="FX210" s="62"/>
      <c r="FY210" s="62"/>
      <c r="FZ210" s="62"/>
      <c r="GA210" s="62"/>
      <c r="GB210" s="62"/>
      <c r="GC210" s="62"/>
      <c r="GD210" s="62"/>
      <c r="GE210" s="62"/>
      <c r="GF210" s="62"/>
      <c r="GG210" s="62"/>
      <c r="GH210" s="62"/>
      <c r="GI210" s="62"/>
      <c r="GJ210" s="62"/>
      <c r="GK210" s="62"/>
      <c r="GL210" s="62"/>
      <c r="GM210" s="62"/>
      <c r="GN210" s="62"/>
      <c r="GO210" s="62"/>
      <c r="GP210" s="62"/>
      <c r="GQ210" s="62"/>
      <c r="GR210" s="62"/>
      <c r="GS210" s="62"/>
      <c r="GT210" s="62"/>
      <c r="GU210" s="62"/>
      <c r="GV210" s="62"/>
      <c r="GW210" s="62"/>
      <c r="GX210" s="62"/>
      <c r="GY210" s="62"/>
      <c r="GZ210" s="62"/>
      <c r="HA210" s="62"/>
      <c r="HB210" s="62"/>
      <c r="HC210" s="62"/>
      <c r="HD210" s="62"/>
      <c r="HE210" s="62"/>
      <c r="HF210" s="62"/>
      <c r="HG210" s="62"/>
      <c r="HH210" s="62"/>
      <c r="HI210" s="62"/>
      <c r="HJ210" s="62"/>
      <c r="HK210" s="62"/>
      <c r="HL210" s="62"/>
      <c r="HM210" s="62"/>
      <c r="HN210" s="62"/>
      <c r="HO210" s="62"/>
      <c r="HP210" s="62"/>
      <c r="HQ210" s="62"/>
      <c r="HR210" s="62"/>
      <c r="HS210" s="62"/>
      <c r="HT210" s="62"/>
      <c r="HU210" s="62"/>
      <c r="HV210" s="62"/>
      <c r="HW210" s="62"/>
      <c r="HX210" s="62"/>
      <c r="HY210" s="62"/>
      <c r="HZ210" s="62"/>
      <c r="IA210" s="62"/>
      <c r="IB210" s="62"/>
      <c r="IC210" s="62"/>
      <c r="ID210" s="62"/>
      <c r="IE210" s="62"/>
      <c r="IF210" s="62"/>
      <c r="IG210" s="62"/>
      <c r="IH210" s="62"/>
      <c r="II210" s="62"/>
      <c r="IJ210" s="62"/>
      <c r="IK210" s="62"/>
      <c r="IL210" s="62"/>
      <c r="IM210" s="62"/>
      <c r="IN210" s="62"/>
      <c r="IO210" s="62"/>
      <c r="IP210" s="62"/>
      <c r="IQ210" s="62"/>
      <c r="IR210" s="62"/>
      <c r="IS210" s="62"/>
      <c r="IT210" s="62"/>
      <c r="IU210" s="62"/>
      <c r="IV210" s="62"/>
      <c r="IW210" s="62"/>
      <c r="IX210" s="62"/>
      <c r="IY210" s="62"/>
      <c r="IZ210" s="62"/>
      <c r="JA210" s="62"/>
      <c r="JB210" s="62"/>
      <c r="JC210" s="62"/>
      <c r="JD210" s="62"/>
      <c r="JE210" s="62"/>
      <c r="JF210" s="62"/>
      <c r="JG210" s="62"/>
      <c r="JH210" s="62"/>
      <c r="JI210" s="62"/>
      <c r="JJ210" s="62"/>
      <c r="JK210" s="62"/>
      <c r="JL210" s="62"/>
      <c r="JM210" s="62"/>
      <c r="JN210" s="62"/>
      <c r="JO210" s="62"/>
      <c r="JP210" s="62"/>
      <c r="JQ210" s="62"/>
      <c r="JR210" s="62"/>
      <c r="JS210" s="62"/>
      <c r="JT210" s="62"/>
      <c r="JU210" s="62"/>
      <c r="JV210" s="62"/>
      <c r="JW210" s="62"/>
      <c r="JX210" s="62"/>
      <c r="JY210" s="62"/>
      <c r="JZ210" s="62"/>
      <c r="KA210" s="62"/>
      <c r="KB210" s="62"/>
      <c r="KC210" s="62"/>
      <c r="KD210" s="62"/>
      <c r="KE210" s="62"/>
      <c r="KF210" s="62"/>
      <c r="KG210" s="62"/>
      <c r="KH210" s="62"/>
      <c r="KI210" s="62"/>
      <c r="KJ210" s="62"/>
      <c r="KK210" s="62"/>
      <c r="KL210" s="62"/>
      <c r="KM210" s="62"/>
    </row>
    <row r="211" spans="3:299" s="13" customFormat="1" x14ac:dyDescent="0.25">
      <c r="C211" s="62"/>
      <c r="D211" s="62"/>
      <c r="E211" s="62"/>
      <c r="F211" s="62"/>
      <c r="I211" s="14"/>
      <c r="J211" s="63"/>
      <c r="K211" s="14"/>
      <c r="L211" s="63"/>
      <c r="M211" s="63"/>
      <c r="Q211" s="51"/>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62"/>
      <c r="GD211" s="62"/>
      <c r="GE211" s="62"/>
      <c r="GF211" s="62"/>
      <c r="GG211" s="62"/>
      <c r="GH211" s="62"/>
      <c r="GI211" s="62"/>
      <c r="GJ211" s="62"/>
      <c r="GK211" s="62"/>
      <c r="GL211" s="62"/>
      <c r="GM211" s="62"/>
      <c r="GN211" s="62"/>
      <c r="GO211" s="62"/>
      <c r="GP211" s="62"/>
      <c r="GQ211" s="62"/>
      <c r="GR211" s="62"/>
      <c r="GS211" s="62"/>
      <c r="GT211" s="62"/>
      <c r="GU211" s="62"/>
      <c r="GV211" s="62"/>
      <c r="GW211" s="62"/>
      <c r="GX211" s="62"/>
      <c r="GY211" s="62"/>
      <c r="GZ211" s="62"/>
      <c r="HA211" s="62"/>
      <c r="HB211" s="62"/>
      <c r="HC211" s="62"/>
      <c r="HD211" s="62"/>
      <c r="HE211" s="62"/>
      <c r="HF211" s="62"/>
      <c r="HG211" s="62"/>
      <c r="HH211" s="62"/>
      <c r="HI211" s="62"/>
      <c r="HJ211" s="62"/>
      <c r="HK211" s="62"/>
      <c r="HL211" s="62"/>
      <c r="HM211" s="62"/>
      <c r="HN211" s="62"/>
      <c r="HO211" s="62"/>
      <c r="HP211" s="62"/>
      <c r="HQ211" s="62"/>
      <c r="HR211" s="62"/>
      <c r="HS211" s="62"/>
      <c r="HT211" s="62"/>
      <c r="HU211" s="62"/>
      <c r="HV211" s="62"/>
      <c r="HW211" s="62"/>
      <c r="HX211" s="62"/>
      <c r="HY211" s="62"/>
      <c r="HZ211" s="62"/>
      <c r="IA211" s="62"/>
      <c r="IB211" s="62"/>
      <c r="IC211" s="62"/>
      <c r="ID211" s="62"/>
      <c r="IE211" s="62"/>
      <c r="IF211" s="62"/>
      <c r="IG211" s="62"/>
      <c r="IH211" s="62"/>
      <c r="II211" s="62"/>
      <c r="IJ211" s="62"/>
      <c r="IK211" s="62"/>
      <c r="IL211" s="62"/>
      <c r="IM211" s="62"/>
      <c r="IN211" s="62"/>
      <c r="IO211" s="62"/>
      <c r="IP211" s="62"/>
      <c r="IQ211" s="62"/>
      <c r="IR211" s="62"/>
      <c r="IS211" s="62"/>
      <c r="IT211" s="62"/>
      <c r="IU211" s="62"/>
      <c r="IV211" s="62"/>
      <c r="IW211" s="62"/>
      <c r="IX211" s="62"/>
      <c r="IY211" s="62"/>
      <c r="IZ211" s="62"/>
      <c r="JA211" s="62"/>
      <c r="JB211" s="62"/>
      <c r="JC211" s="62"/>
      <c r="JD211" s="62"/>
      <c r="JE211" s="62"/>
      <c r="JF211" s="62"/>
      <c r="JG211" s="62"/>
      <c r="JH211" s="62"/>
      <c r="JI211" s="62"/>
      <c r="JJ211" s="62"/>
      <c r="JK211" s="62"/>
      <c r="JL211" s="62"/>
      <c r="JM211" s="62"/>
      <c r="JN211" s="62"/>
      <c r="JO211" s="62"/>
      <c r="JP211" s="62"/>
      <c r="JQ211" s="62"/>
      <c r="JR211" s="62"/>
      <c r="JS211" s="62"/>
      <c r="JT211" s="62"/>
      <c r="JU211" s="62"/>
      <c r="JV211" s="62"/>
      <c r="JW211" s="62"/>
      <c r="JX211" s="62"/>
      <c r="JY211" s="62"/>
      <c r="JZ211" s="62"/>
      <c r="KA211" s="62"/>
      <c r="KB211" s="62"/>
      <c r="KC211" s="62"/>
      <c r="KD211" s="62"/>
      <c r="KE211" s="62"/>
      <c r="KF211" s="62"/>
      <c r="KG211" s="62"/>
      <c r="KH211" s="62"/>
      <c r="KI211" s="62"/>
      <c r="KJ211" s="62"/>
      <c r="KK211" s="62"/>
      <c r="KL211" s="62"/>
      <c r="KM211" s="62"/>
    </row>
    <row r="212" spans="3:299" s="13" customFormat="1" x14ac:dyDescent="0.25">
      <c r="C212" s="62"/>
      <c r="D212" s="62"/>
      <c r="E212" s="62"/>
      <c r="F212" s="62"/>
      <c r="I212" s="14"/>
      <c r="J212" s="63"/>
      <c r="K212" s="14"/>
      <c r="L212" s="63"/>
      <c r="M212" s="63"/>
      <c r="Q212" s="51"/>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62"/>
      <c r="GD212" s="62"/>
      <c r="GE212" s="62"/>
      <c r="GF212" s="62"/>
      <c r="GG212" s="62"/>
      <c r="GH212" s="62"/>
      <c r="GI212" s="62"/>
      <c r="GJ212" s="62"/>
      <c r="GK212" s="62"/>
      <c r="GL212" s="62"/>
      <c r="GM212" s="62"/>
      <c r="GN212" s="62"/>
      <c r="GO212" s="62"/>
      <c r="GP212" s="62"/>
      <c r="GQ212" s="62"/>
      <c r="GR212" s="62"/>
      <c r="GS212" s="62"/>
      <c r="GT212" s="62"/>
      <c r="GU212" s="62"/>
      <c r="GV212" s="62"/>
      <c r="GW212" s="62"/>
      <c r="GX212" s="62"/>
      <c r="GY212" s="62"/>
      <c r="GZ212" s="62"/>
      <c r="HA212" s="62"/>
      <c r="HB212" s="62"/>
      <c r="HC212" s="62"/>
      <c r="HD212" s="62"/>
      <c r="HE212" s="62"/>
      <c r="HF212" s="62"/>
      <c r="HG212" s="62"/>
      <c r="HH212" s="62"/>
      <c r="HI212" s="62"/>
      <c r="HJ212" s="62"/>
      <c r="HK212" s="62"/>
      <c r="HL212" s="62"/>
      <c r="HM212" s="62"/>
      <c r="HN212" s="62"/>
      <c r="HO212" s="62"/>
      <c r="HP212" s="62"/>
      <c r="HQ212" s="62"/>
      <c r="HR212" s="62"/>
      <c r="HS212" s="62"/>
      <c r="HT212" s="62"/>
      <c r="HU212" s="62"/>
      <c r="HV212" s="62"/>
      <c r="HW212" s="62"/>
      <c r="HX212" s="62"/>
      <c r="HY212" s="62"/>
      <c r="HZ212" s="62"/>
      <c r="IA212" s="62"/>
      <c r="IB212" s="62"/>
      <c r="IC212" s="62"/>
      <c r="ID212" s="62"/>
      <c r="IE212" s="62"/>
      <c r="IF212" s="62"/>
      <c r="IG212" s="62"/>
      <c r="IH212" s="62"/>
      <c r="II212" s="62"/>
      <c r="IJ212" s="62"/>
      <c r="IK212" s="62"/>
      <c r="IL212" s="62"/>
      <c r="IM212" s="62"/>
      <c r="IN212" s="62"/>
      <c r="IO212" s="62"/>
      <c r="IP212" s="62"/>
      <c r="IQ212" s="62"/>
      <c r="IR212" s="62"/>
      <c r="IS212" s="62"/>
      <c r="IT212" s="62"/>
      <c r="IU212" s="62"/>
      <c r="IV212" s="62"/>
      <c r="IW212" s="62"/>
      <c r="IX212" s="62"/>
      <c r="IY212" s="62"/>
      <c r="IZ212" s="62"/>
      <c r="JA212" s="62"/>
      <c r="JB212" s="62"/>
      <c r="JC212" s="62"/>
      <c r="JD212" s="62"/>
      <c r="JE212" s="62"/>
      <c r="JF212" s="62"/>
      <c r="JG212" s="62"/>
      <c r="JH212" s="62"/>
      <c r="JI212" s="62"/>
      <c r="JJ212" s="62"/>
      <c r="JK212" s="62"/>
      <c r="JL212" s="62"/>
      <c r="JM212" s="62"/>
      <c r="JN212" s="62"/>
      <c r="JO212" s="62"/>
      <c r="JP212" s="62"/>
      <c r="JQ212" s="62"/>
      <c r="JR212" s="62"/>
      <c r="JS212" s="62"/>
      <c r="JT212" s="62"/>
      <c r="JU212" s="62"/>
      <c r="JV212" s="62"/>
      <c r="JW212" s="62"/>
      <c r="JX212" s="62"/>
      <c r="JY212" s="62"/>
      <c r="JZ212" s="62"/>
      <c r="KA212" s="62"/>
      <c r="KB212" s="62"/>
      <c r="KC212" s="62"/>
      <c r="KD212" s="62"/>
      <c r="KE212" s="62"/>
      <c r="KF212" s="62"/>
      <c r="KG212" s="62"/>
      <c r="KH212" s="62"/>
      <c r="KI212" s="62"/>
      <c r="KJ212" s="62"/>
      <c r="KK212" s="62"/>
      <c r="KL212" s="62"/>
      <c r="KM212" s="62"/>
    </row>
    <row r="213" spans="3:299" s="13" customFormat="1" x14ac:dyDescent="0.25">
      <c r="C213" s="62"/>
      <c r="D213" s="62"/>
      <c r="E213" s="62"/>
      <c r="F213" s="62"/>
      <c r="I213" s="14"/>
      <c r="J213" s="63"/>
      <c r="K213" s="14"/>
      <c r="L213" s="63"/>
      <c r="M213" s="63"/>
      <c r="Q213" s="51"/>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c r="FY213" s="62"/>
      <c r="FZ213" s="62"/>
      <c r="GA213" s="62"/>
      <c r="GB213" s="62"/>
      <c r="GC213" s="62"/>
      <c r="GD213" s="62"/>
      <c r="GE213" s="62"/>
      <c r="GF213" s="62"/>
      <c r="GG213" s="62"/>
      <c r="GH213" s="62"/>
      <c r="GI213" s="62"/>
      <c r="GJ213" s="62"/>
      <c r="GK213" s="62"/>
      <c r="GL213" s="62"/>
      <c r="GM213" s="62"/>
      <c r="GN213" s="62"/>
      <c r="GO213" s="62"/>
      <c r="GP213" s="62"/>
      <c r="GQ213" s="62"/>
      <c r="GR213" s="62"/>
      <c r="GS213" s="62"/>
      <c r="GT213" s="62"/>
      <c r="GU213" s="62"/>
      <c r="GV213" s="62"/>
      <c r="GW213" s="62"/>
      <c r="GX213" s="62"/>
      <c r="GY213" s="62"/>
      <c r="GZ213" s="62"/>
      <c r="HA213" s="62"/>
      <c r="HB213" s="62"/>
      <c r="HC213" s="62"/>
      <c r="HD213" s="62"/>
      <c r="HE213" s="62"/>
      <c r="HF213" s="62"/>
      <c r="HG213" s="62"/>
      <c r="HH213" s="62"/>
      <c r="HI213" s="62"/>
      <c r="HJ213" s="62"/>
      <c r="HK213" s="62"/>
      <c r="HL213" s="62"/>
      <c r="HM213" s="62"/>
      <c r="HN213" s="62"/>
      <c r="HO213" s="62"/>
      <c r="HP213" s="62"/>
      <c r="HQ213" s="62"/>
      <c r="HR213" s="62"/>
      <c r="HS213" s="62"/>
      <c r="HT213" s="62"/>
      <c r="HU213" s="62"/>
      <c r="HV213" s="62"/>
      <c r="HW213" s="62"/>
      <c r="HX213" s="62"/>
      <c r="HY213" s="62"/>
      <c r="HZ213" s="62"/>
      <c r="IA213" s="62"/>
      <c r="IB213" s="62"/>
      <c r="IC213" s="62"/>
      <c r="ID213" s="62"/>
      <c r="IE213" s="62"/>
      <c r="IF213" s="62"/>
      <c r="IG213" s="62"/>
      <c r="IH213" s="62"/>
      <c r="II213" s="62"/>
      <c r="IJ213" s="62"/>
      <c r="IK213" s="62"/>
      <c r="IL213" s="62"/>
      <c r="IM213" s="62"/>
      <c r="IN213" s="62"/>
      <c r="IO213" s="62"/>
      <c r="IP213" s="62"/>
      <c r="IQ213" s="62"/>
      <c r="IR213" s="62"/>
      <c r="IS213" s="62"/>
      <c r="IT213" s="62"/>
      <c r="IU213" s="62"/>
      <c r="IV213" s="62"/>
      <c r="IW213" s="62"/>
      <c r="IX213" s="62"/>
      <c r="IY213" s="62"/>
      <c r="IZ213" s="62"/>
      <c r="JA213" s="62"/>
      <c r="JB213" s="62"/>
      <c r="JC213" s="62"/>
      <c r="JD213" s="62"/>
      <c r="JE213" s="62"/>
      <c r="JF213" s="62"/>
      <c r="JG213" s="62"/>
      <c r="JH213" s="62"/>
      <c r="JI213" s="62"/>
      <c r="JJ213" s="62"/>
      <c r="JK213" s="62"/>
      <c r="JL213" s="62"/>
      <c r="JM213" s="62"/>
      <c r="JN213" s="62"/>
      <c r="JO213" s="62"/>
      <c r="JP213" s="62"/>
      <c r="JQ213" s="62"/>
      <c r="JR213" s="62"/>
      <c r="JS213" s="62"/>
      <c r="JT213" s="62"/>
      <c r="JU213" s="62"/>
      <c r="JV213" s="62"/>
      <c r="JW213" s="62"/>
      <c r="JX213" s="62"/>
      <c r="JY213" s="62"/>
      <c r="JZ213" s="62"/>
      <c r="KA213" s="62"/>
      <c r="KB213" s="62"/>
      <c r="KC213" s="62"/>
      <c r="KD213" s="62"/>
      <c r="KE213" s="62"/>
      <c r="KF213" s="62"/>
      <c r="KG213" s="62"/>
      <c r="KH213" s="62"/>
      <c r="KI213" s="62"/>
      <c r="KJ213" s="62"/>
      <c r="KK213" s="62"/>
      <c r="KL213" s="62"/>
      <c r="KM213" s="62"/>
    </row>
    <row r="214" spans="3:299" s="13" customFormat="1" x14ac:dyDescent="0.25">
      <c r="C214" s="62"/>
      <c r="D214" s="62"/>
      <c r="E214" s="62"/>
      <c r="F214" s="62"/>
      <c r="I214" s="14"/>
      <c r="J214" s="63"/>
      <c r="K214" s="14"/>
      <c r="L214" s="63"/>
      <c r="M214" s="63"/>
      <c r="Q214" s="51"/>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c r="FY214" s="62"/>
      <c r="FZ214" s="62"/>
      <c r="GA214" s="62"/>
      <c r="GB214" s="62"/>
      <c r="GC214" s="62"/>
      <c r="GD214" s="62"/>
      <c r="GE214" s="62"/>
      <c r="GF214" s="62"/>
      <c r="GG214" s="62"/>
      <c r="GH214" s="62"/>
      <c r="GI214" s="62"/>
      <c r="GJ214" s="62"/>
      <c r="GK214" s="62"/>
      <c r="GL214" s="62"/>
      <c r="GM214" s="62"/>
      <c r="GN214" s="62"/>
      <c r="GO214" s="62"/>
      <c r="GP214" s="62"/>
      <c r="GQ214" s="62"/>
      <c r="GR214" s="62"/>
      <c r="GS214" s="62"/>
      <c r="GT214" s="62"/>
      <c r="GU214" s="62"/>
      <c r="GV214" s="62"/>
      <c r="GW214" s="62"/>
      <c r="GX214" s="62"/>
      <c r="GY214" s="62"/>
      <c r="GZ214" s="62"/>
      <c r="HA214" s="62"/>
      <c r="HB214" s="62"/>
      <c r="HC214" s="62"/>
      <c r="HD214" s="62"/>
      <c r="HE214" s="62"/>
      <c r="HF214" s="62"/>
      <c r="HG214" s="62"/>
      <c r="HH214" s="62"/>
      <c r="HI214" s="62"/>
      <c r="HJ214" s="62"/>
      <c r="HK214" s="62"/>
      <c r="HL214" s="62"/>
      <c r="HM214" s="62"/>
      <c r="HN214" s="62"/>
      <c r="HO214" s="62"/>
      <c r="HP214" s="62"/>
      <c r="HQ214" s="62"/>
      <c r="HR214" s="62"/>
      <c r="HS214" s="62"/>
      <c r="HT214" s="62"/>
      <c r="HU214" s="62"/>
      <c r="HV214" s="62"/>
      <c r="HW214" s="62"/>
      <c r="HX214" s="62"/>
      <c r="HY214" s="62"/>
      <c r="HZ214" s="62"/>
      <c r="IA214" s="62"/>
      <c r="IB214" s="62"/>
      <c r="IC214" s="62"/>
      <c r="ID214" s="62"/>
      <c r="IE214" s="62"/>
      <c r="IF214" s="62"/>
      <c r="IG214" s="62"/>
      <c r="IH214" s="62"/>
      <c r="II214" s="62"/>
      <c r="IJ214" s="62"/>
      <c r="IK214" s="62"/>
      <c r="IL214" s="62"/>
      <c r="IM214" s="62"/>
      <c r="IN214" s="62"/>
      <c r="IO214" s="62"/>
      <c r="IP214" s="62"/>
      <c r="IQ214" s="62"/>
      <c r="IR214" s="62"/>
      <c r="IS214" s="62"/>
      <c r="IT214" s="62"/>
      <c r="IU214" s="62"/>
      <c r="IV214" s="62"/>
      <c r="IW214" s="62"/>
      <c r="IX214" s="62"/>
      <c r="IY214" s="62"/>
      <c r="IZ214" s="62"/>
      <c r="JA214" s="62"/>
      <c r="JB214" s="62"/>
      <c r="JC214" s="62"/>
      <c r="JD214" s="62"/>
      <c r="JE214" s="62"/>
      <c r="JF214" s="62"/>
      <c r="JG214" s="62"/>
      <c r="JH214" s="62"/>
      <c r="JI214" s="62"/>
      <c r="JJ214" s="62"/>
      <c r="JK214" s="62"/>
      <c r="JL214" s="62"/>
      <c r="JM214" s="62"/>
      <c r="JN214" s="62"/>
      <c r="JO214" s="62"/>
      <c r="JP214" s="62"/>
      <c r="JQ214" s="62"/>
      <c r="JR214" s="62"/>
      <c r="JS214" s="62"/>
      <c r="JT214" s="62"/>
      <c r="JU214" s="62"/>
      <c r="JV214" s="62"/>
      <c r="JW214" s="62"/>
      <c r="JX214" s="62"/>
      <c r="JY214" s="62"/>
      <c r="JZ214" s="62"/>
      <c r="KA214" s="62"/>
      <c r="KB214" s="62"/>
      <c r="KC214" s="62"/>
      <c r="KD214" s="62"/>
      <c r="KE214" s="62"/>
      <c r="KF214" s="62"/>
      <c r="KG214" s="62"/>
      <c r="KH214" s="62"/>
      <c r="KI214" s="62"/>
      <c r="KJ214" s="62"/>
      <c r="KK214" s="62"/>
      <c r="KL214" s="62"/>
      <c r="KM214" s="62"/>
    </row>
    <row r="215" spans="3:299" s="13" customFormat="1" x14ac:dyDescent="0.25">
      <c r="C215" s="62"/>
      <c r="D215" s="62"/>
      <c r="E215" s="62"/>
      <c r="F215" s="62"/>
      <c r="I215" s="14"/>
      <c r="J215" s="63"/>
      <c r="K215" s="14"/>
      <c r="L215" s="63"/>
      <c r="M215" s="63"/>
      <c r="Q215" s="51"/>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62"/>
      <c r="GD215" s="62"/>
      <c r="GE215" s="62"/>
      <c r="GF215" s="62"/>
      <c r="GG215" s="62"/>
      <c r="GH215" s="62"/>
      <c r="GI215" s="62"/>
      <c r="GJ215" s="62"/>
      <c r="GK215" s="62"/>
      <c r="GL215" s="62"/>
      <c r="GM215" s="62"/>
      <c r="GN215" s="62"/>
      <c r="GO215" s="62"/>
      <c r="GP215" s="62"/>
      <c r="GQ215" s="62"/>
      <c r="GR215" s="62"/>
      <c r="GS215" s="62"/>
      <c r="GT215" s="62"/>
      <c r="GU215" s="62"/>
      <c r="GV215" s="62"/>
      <c r="GW215" s="62"/>
      <c r="GX215" s="62"/>
      <c r="GY215" s="62"/>
      <c r="GZ215" s="62"/>
      <c r="HA215" s="62"/>
      <c r="HB215" s="62"/>
      <c r="HC215" s="62"/>
      <c r="HD215" s="62"/>
      <c r="HE215" s="62"/>
      <c r="HF215" s="62"/>
      <c r="HG215" s="62"/>
      <c r="HH215" s="62"/>
      <c r="HI215" s="62"/>
      <c r="HJ215" s="62"/>
      <c r="HK215" s="62"/>
      <c r="HL215" s="62"/>
      <c r="HM215" s="62"/>
      <c r="HN215" s="62"/>
      <c r="HO215" s="62"/>
      <c r="HP215" s="62"/>
      <c r="HQ215" s="62"/>
      <c r="HR215" s="62"/>
      <c r="HS215" s="62"/>
      <c r="HT215" s="62"/>
      <c r="HU215" s="62"/>
      <c r="HV215" s="62"/>
      <c r="HW215" s="62"/>
      <c r="HX215" s="62"/>
      <c r="HY215" s="62"/>
      <c r="HZ215" s="62"/>
      <c r="IA215" s="62"/>
      <c r="IB215" s="62"/>
      <c r="IC215" s="62"/>
      <c r="ID215" s="62"/>
      <c r="IE215" s="62"/>
      <c r="IF215" s="62"/>
      <c r="IG215" s="62"/>
      <c r="IH215" s="62"/>
      <c r="II215" s="62"/>
      <c r="IJ215" s="62"/>
      <c r="IK215" s="62"/>
      <c r="IL215" s="62"/>
      <c r="IM215" s="62"/>
      <c r="IN215" s="62"/>
      <c r="IO215" s="62"/>
      <c r="IP215" s="62"/>
      <c r="IQ215" s="62"/>
      <c r="IR215" s="62"/>
      <c r="IS215" s="62"/>
      <c r="IT215" s="62"/>
      <c r="IU215" s="62"/>
      <c r="IV215" s="62"/>
      <c r="IW215" s="62"/>
      <c r="IX215" s="62"/>
      <c r="IY215" s="62"/>
      <c r="IZ215" s="62"/>
      <c r="JA215" s="62"/>
      <c r="JB215" s="62"/>
      <c r="JC215" s="62"/>
      <c r="JD215" s="62"/>
      <c r="JE215" s="62"/>
      <c r="JF215" s="62"/>
      <c r="JG215" s="62"/>
      <c r="JH215" s="62"/>
      <c r="JI215" s="62"/>
      <c r="JJ215" s="62"/>
      <c r="JK215" s="62"/>
      <c r="JL215" s="62"/>
      <c r="JM215" s="62"/>
      <c r="JN215" s="62"/>
      <c r="JO215" s="62"/>
      <c r="JP215" s="62"/>
      <c r="JQ215" s="62"/>
      <c r="JR215" s="62"/>
      <c r="JS215" s="62"/>
      <c r="JT215" s="62"/>
      <c r="JU215" s="62"/>
      <c r="JV215" s="62"/>
      <c r="JW215" s="62"/>
      <c r="JX215" s="62"/>
      <c r="JY215" s="62"/>
      <c r="JZ215" s="62"/>
      <c r="KA215" s="62"/>
      <c r="KB215" s="62"/>
      <c r="KC215" s="62"/>
      <c r="KD215" s="62"/>
      <c r="KE215" s="62"/>
      <c r="KF215" s="62"/>
      <c r="KG215" s="62"/>
      <c r="KH215" s="62"/>
      <c r="KI215" s="62"/>
      <c r="KJ215" s="62"/>
      <c r="KK215" s="62"/>
      <c r="KL215" s="62"/>
      <c r="KM215" s="62"/>
    </row>
    <row r="216" spans="3:299" s="13" customFormat="1" x14ac:dyDescent="0.25">
      <c r="C216" s="62"/>
      <c r="D216" s="62"/>
      <c r="E216" s="62"/>
      <c r="F216" s="62"/>
      <c r="I216" s="14"/>
      <c r="J216" s="63"/>
      <c r="K216" s="14"/>
      <c r="L216" s="63"/>
      <c r="M216" s="63"/>
      <c r="Q216" s="51"/>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2"/>
      <c r="GD216" s="62"/>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62"/>
      <c r="HN216" s="62"/>
      <c r="HO216" s="62"/>
      <c r="HP216" s="62"/>
      <c r="HQ216" s="62"/>
      <c r="HR216" s="62"/>
      <c r="HS216" s="62"/>
      <c r="HT216" s="62"/>
      <c r="HU216" s="62"/>
      <c r="HV216" s="62"/>
      <c r="HW216" s="62"/>
      <c r="HX216" s="62"/>
      <c r="HY216" s="62"/>
      <c r="HZ216" s="62"/>
      <c r="IA216" s="62"/>
      <c r="IB216" s="62"/>
      <c r="IC216" s="62"/>
      <c r="ID216" s="62"/>
      <c r="IE216" s="62"/>
      <c r="IF216" s="62"/>
      <c r="IG216" s="62"/>
      <c r="IH216" s="62"/>
      <c r="II216" s="62"/>
      <c r="IJ216" s="62"/>
      <c r="IK216" s="62"/>
      <c r="IL216" s="62"/>
      <c r="IM216" s="62"/>
      <c r="IN216" s="62"/>
      <c r="IO216" s="62"/>
      <c r="IP216" s="62"/>
      <c r="IQ216" s="62"/>
      <c r="IR216" s="62"/>
      <c r="IS216" s="62"/>
      <c r="IT216" s="62"/>
      <c r="IU216" s="62"/>
      <c r="IV216" s="62"/>
      <c r="IW216" s="62"/>
      <c r="IX216" s="62"/>
      <c r="IY216" s="62"/>
      <c r="IZ216" s="62"/>
      <c r="JA216" s="62"/>
      <c r="JB216" s="62"/>
      <c r="JC216" s="62"/>
      <c r="JD216" s="62"/>
      <c r="JE216" s="62"/>
      <c r="JF216" s="62"/>
      <c r="JG216" s="62"/>
      <c r="JH216" s="62"/>
      <c r="JI216" s="62"/>
      <c r="JJ216" s="62"/>
      <c r="JK216" s="62"/>
      <c r="JL216" s="62"/>
      <c r="JM216" s="62"/>
      <c r="JN216" s="62"/>
      <c r="JO216" s="62"/>
      <c r="JP216" s="62"/>
      <c r="JQ216" s="62"/>
      <c r="JR216" s="62"/>
      <c r="JS216" s="62"/>
      <c r="JT216" s="62"/>
      <c r="JU216" s="62"/>
      <c r="JV216" s="62"/>
      <c r="JW216" s="62"/>
      <c r="JX216" s="62"/>
      <c r="JY216" s="62"/>
      <c r="JZ216" s="62"/>
      <c r="KA216" s="62"/>
      <c r="KB216" s="62"/>
      <c r="KC216" s="62"/>
      <c r="KD216" s="62"/>
      <c r="KE216" s="62"/>
      <c r="KF216" s="62"/>
      <c r="KG216" s="62"/>
      <c r="KH216" s="62"/>
      <c r="KI216" s="62"/>
      <c r="KJ216" s="62"/>
      <c r="KK216" s="62"/>
      <c r="KL216" s="62"/>
      <c r="KM216" s="62"/>
    </row>
    <row r="217" spans="3:299" s="13" customFormat="1" x14ac:dyDescent="0.25">
      <c r="C217" s="62"/>
      <c r="D217" s="62"/>
      <c r="E217" s="62"/>
      <c r="F217" s="62"/>
      <c r="I217" s="14"/>
      <c r="J217" s="63"/>
      <c r="K217" s="14"/>
      <c r="L217" s="63"/>
      <c r="M217" s="63"/>
      <c r="Q217" s="51"/>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c r="FY217" s="62"/>
      <c r="FZ217" s="62"/>
      <c r="GA217" s="62"/>
      <c r="GB217" s="62"/>
      <c r="GC217" s="62"/>
      <c r="GD217" s="62"/>
      <c r="GE217" s="62"/>
      <c r="GF217" s="62"/>
      <c r="GG217" s="62"/>
      <c r="GH217" s="62"/>
      <c r="GI217" s="62"/>
      <c r="GJ217" s="62"/>
      <c r="GK217" s="62"/>
      <c r="GL217" s="62"/>
      <c r="GM217" s="62"/>
      <c r="GN217" s="62"/>
      <c r="GO217" s="62"/>
      <c r="GP217" s="62"/>
      <c r="GQ217" s="62"/>
      <c r="GR217" s="62"/>
      <c r="GS217" s="62"/>
      <c r="GT217" s="62"/>
      <c r="GU217" s="62"/>
      <c r="GV217" s="62"/>
      <c r="GW217" s="62"/>
      <c r="GX217" s="62"/>
      <c r="GY217" s="62"/>
      <c r="GZ217" s="62"/>
      <c r="HA217" s="62"/>
      <c r="HB217" s="62"/>
      <c r="HC217" s="62"/>
      <c r="HD217" s="62"/>
      <c r="HE217" s="62"/>
      <c r="HF217" s="62"/>
      <c r="HG217" s="62"/>
      <c r="HH217" s="62"/>
      <c r="HI217" s="62"/>
      <c r="HJ217" s="62"/>
      <c r="HK217" s="62"/>
      <c r="HL217" s="62"/>
      <c r="HM217" s="62"/>
      <c r="HN217" s="62"/>
      <c r="HO217" s="62"/>
      <c r="HP217" s="62"/>
      <c r="HQ217" s="62"/>
      <c r="HR217" s="62"/>
      <c r="HS217" s="62"/>
      <c r="HT217" s="62"/>
      <c r="HU217" s="62"/>
      <c r="HV217" s="62"/>
      <c r="HW217" s="62"/>
      <c r="HX217" s="62"/>
      <c r="HY217" s="62"/>
      <c r="HZ217" s="62"/>
      <c r="IA217" s="62"/>
      <c r="IB217" s="62"/>
      <c r="IC217" s="62"/>
      <c r="ID217" s="62"/>
      <c r="IE217" s="62"/>
      <c r="IF217" s="62"/>
      <c r="IG217" s="62"/>
      <c r="IH217" s="62"/>
      <c r="II217" s="62"/>
      <c r="IJ217" s="62"/>
      <c r="IK217" s="62"/>
      <c r="IL217" s="62"/>
      <c r="IM217" s="62"/>
      <c r="IN217" s="62"/>
      <c r="IO217" s="62"/>
      <c r="IP217" s="62"/>
      <c r="IQ217" s="62"/>
      <c r="IR217" s="62"/>
      <c r="IS217" s="62"/>
      <c r="IT217" s="62"/>
      <c r="IU217" s="62"/>
      <c r="IV217" s="62"/>
      <c r="IW217" s="62"/>
      <c r="IX217" s="62"/>
      <c r="IY217" s="62"/>
      <c r="IZ217" s="62"/>
      <c r="JA217" s="62"/>
      <c r="JB217" s="62"/>
      <c r="JC217" s="62"/>
      <c r="JD217" s="62"/>
      <c r="JE217" s="62"/>
      <c r="JF217" s="62"/>
      <c r="JG217" s="62"/>
      <c r="JH217" s="62"/>
      <c r="JI217" s="62"/>
      <c r="JJ217" s="62"/>
      <c r="JK217" s="62"/>
      <c r="JL217" s="62"/>
      <c r="JM217" s="62"/>
      <c r="JN217" s="62"/>
      <c r="JO217" s="62"/>
      <c r="JP217" s="62"/>
      <c r="JQ217" s="62"/>
      <c r="JR217" s="62"/>
      <c r="JS217" s="62"/>
      <c r="JT217" s="62"/>
      <c r="JU217" s="62"/>
      <c r="JV217" s="62"/>
      <c r="JW217" s="62"/>
      <c r="JX217" s="62"/>
      <c r="JY217" s="62"/>
      <c r="JZ217" s="62"/>
      <c r="KA217" s="62"/>
      <c r="KB217" s="62"/>
      <c r="KC217" s="62"/>
      <c r="KD217" s="62"/>
      <c r="KE217" s="62"/>
      <c r="KF217" s="62"/>
      <c r="KG217" s="62"/>
      <c r="KH217" s="62"/>
      <c r="KI217" s="62"/>
      <c r="KJ217" s="62"/>
      <c r="KK217" s="62"/>
      <c r="KL217" s="62"/>
      <c r="KM217" s="62"/>
    </row>
    <row r="218" spans="3:299" s="13" customFormat="1" x14ac:dyDescent="0.25">
      <c r="C218" s="62"/>
      <c r="D218" s="62"/>
      <c r="E218" s="62"/>
      <c r="F218" s="62"/>
      <c r="I218" s="14"/>
      <c r="J218" s="63"/>
      <c r="K218" s="14"/>
      <c r="L218" s="63"/>
      <c r="M218" s="63"/>
      <c r="Q218" s="51"/>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c r="FY218" s="62"/>
      <c r="FZ218" s="62"/>
      <c r="GA218" s="62"/>
      <c r="GB218" s="62"/>
      <c r="GC218" s="62"/>
      <c r="GD218" s="62"/>
      <c r="GE218" s="62"/>
      <c r="GF218" s="62"/>
      <c r="GG218" s="62"/>
      <c r="GH218" s="62"/>
      <c r="GI218" s="62"/>
      <c r="GJ218" s="62"/>
      <c r="GK218" s="62"/>
      <c r="GL218" s="62"/>
      <c r="GM218" s="62"/>
      <c r="GN218" s="62"/>
      <c r="GO218" s="62"/>
      <c r="GP218" s="62"/>
      <c r="GQ218" s="62"/>
      <c r="GR218" s="62"/>
      <c r="GS218" s="62"/>
      <c r="GT218" s="62"/>
      <c r="GU218" s="62"/>
      <c r="GV218" s="62"/>
      <c r="GW218" s="62"/>
      <c r="GX218" s="62"/>
      <c r="GY218" s="62"/>
      <c r="GZ218" s="62"/>
      <c r="HA218" s="62"/>
      <c r="HB218" s="62"/>
      <c r="HC218" s="62"/>
      <c r="HD218" s="62"/>
      <c r="HE218" s="62"/>
      <c r="HF218" s="62"/>
      <c r="HG218" s="62"/>
      <c r="HH218" s="62"/>
      <c r="HI218" s="62"/>
      <c r="HJ218" s="62"/>
      <c r="HK218" s="62"/>
      <c r="HL218" s="62"/>
      <c r="HM218" s="62"/>
      <c r="HN218" s="62"/>
      <c r="HO218" s="62"/>
      <c r="HP218" s="62"/>
      <c r="HQ218" s="62"/>
      <c r="HR218" s="62"/>
      <c r="HS218" s="62"/>
      <c r="HT218" s="62"/>
      <c r="HU218" s="62"/>
      <c r="HV218" s="62"/>
      <c r="HW218" s="62"/>
      <c r="HX218" s="62"/>
      <c r="HY218" s="62"/>
      <c r="HZ218" s="62"/>
      <c r="IA218" s="62"/>
      <c r="IB218" s="62"/>
      <c r="IC218" s="62"/>
      <c r="ID218" s="62"/>
      <c r="IE218" s="62"/>
      <c r="IF218" s="62"/>
      <c r="IG218" s="62"/>
      <c r="IH218" s="62"/>
      <c r="II218" s="62"/>
      <c r="IJ218" s="62"/>
      <c r="IK218" s="62"/>
      <c r="IL218" s="62"/>
      <c r="IM218" s="62"/>
      <c r="IN218" s="62"/>
      <c r="IO218" s="62"/>
      <c r="IP218" s="62"/>
      <c r="IQ218" s="62"/>
      <c r="IR218" s="62"/>
      <c r="IS218" s="62"/>
      <c r="IT218" s="62"/>
      <c r="IU218" s="62"/>
      <c r="IV218" s="62"/>
      <c r="IW218" s="62"/>
      <c r="IX218" s="62"/>
      <c r="IY218" s="62"/>
      <c r="IZ218" s="62"/>
      <c r="JA218" s="62"/>
      <c r="JB218" s="62"/>
      <c r="JC218" s="62"/>
      <c r="JD218" s="62"/>
      <c r="JE218" s="62"/>
      <c r="JF218" s="62"/>
      <c r="JG218" s="62"/>
      <c r="JH218" s="62"/>
      <c r="JI218" s="62"/>
      <c r="JJ218" s="62"/>
      <c r="JK218" s="62"/>
      <c r="JL218" s="62"/>
      <c r="JM218" s="62"/>
      <c r="JN218" s="62"/>
      <c r="JO218" s="62"/>
      <c r="JP218" s="62"/>
      <c r="JQ218" s="62"/>
      <c r="JR218" s="62"/>
      <c r="JS218" s="62"/>
      <c r="JT218" s="62"/>
      <c r="JU218" s="62"/>
      <c r="JV218" s="62"/>
      <c r="JW218" s="62"/>
      <c r="JX218" s="62"/>
      <c r="JY218" s="62"/>
      <c r="JZ218" s="62"/>
      <c r="KA218" s="62"/>
      <c r="KB218" s="62"/>
      <c r="KC218" s="62"/>
      <c r="KD218" s="62"/>
      <c r="KE218" s="62"/>
      <c r="KF218" s="62"/>
      <c r="KG218" s="62"/>
      <c r="KH218" s="62"/>
      <c r="KI218" s="62"/>
      <c r="KJ218" s="62"/>
      <c r="KK218" s="62"/>
      <c r="KL218" s="62"/>
      <c r="KM218" s="62"/>
    </row>
    <row r="219" spans="3:299" s="13" customFormat="1" x14ac:dyDescent="0.25">
      <c r="C219" s="62"/>
      <c r="D219" s="62"/>
      <c r="E219" s="62"/>
      <c r="F219" s="62"/>
      <c r="I219" s="14"/>
      <c r="J219" s="63"/>
      <c r="K219" s="14"/>
      <c r="L219" s="63"/>
      <c r="M219" s="63"/>
      <c r="Q219" s="51"/>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2"/>
      <c r="GD219" s="62"/>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62"/>
      <c r="HN219" s="62"/>
      <c r="HO219" s="62"/>
      <c r="HP219" s="62"/>
      <c r="HQ219" s="62"/>
      <c r="HR219" s="62"/>
      <c r="HS219" s="62"/>
      <c r="HT219" s="62"/>
      <c r="HU219" s="62"/>
      <c r="HV219" s="62"/>
      <c r="HW219" s="62"/>
      <c r="HX219" s="62"/>
      <c r="HY219" s="62"/>
      <c r="HZ219" s="62"/>
      <c r="IA219" s="62"/>
      <c r="IB219" s="62"/>
      <c r="IC219" s="62"/>
      <c r="ID219" s="62"/>
      <c r="IE219" s="62"/>
      <c r="IF219" s="62"/>
      <c r="IG219" s="62"/>
      <c r="IH219" s="62"/>
      <c r="II219" s="62"/>
      <c r="IJ219" s="62"/>
      <c r="IK219" s="62"/>
      <c r="IL219" s="62"/>
      <c r="IM219" s="62"/>
      <c r="IN219" s="62"/>
      <c r="IO219" s="62"/>
      <c r="IP219" s="62"/>
      <c r="IQ219" s="62"/>
      <c r="IR219" s="62"/>
      <c r="IS219" s="62"/>
      <c r="IT219" s="62"/>
      <c r="IU219" s="62"/>
      <c r="IV219" s="62"/>
      <c r="IW219" s="62"/>
      <c r="IX219" s="62"/>
      <c r="IY219" s="62"/>
      <c r="IZ219" s="62"/>
      <c r="JA219" s="62"/>
      <c r="JB219" s="62"/>
      <c r="JC219" s="62"/>
      <c r="JD219" s="62"/>
      <c r="JE219" s="62"/>
      <c r="JF219" s="62"/>
      <c r="JG219" s="62"/>
      <c r="JH219" s="62"/>
      <c r="JI219" s="62"/>
      <c r="JJ219" s="62"/>
      <c r="JK219" s="62"/>
      <c r="JL219" s="62"/>
      <c r="JM219" s="62"/>
      <c r="JN219" s="62"/>
      <c r="JO219" s="62"/>
      <c r="JP219" s="62"/>
      <c r="JQ219" s="62"/>
      <c r="JR219" s="62"/>
      <c r="JS219" s="62"/>
      <c r="JT219" s="62"/>
      <c r="JU219" s="62"/>
      <c r="JV219" s="62"/>
      <c r="JW219" s="62"/>
      <c r="JX219" s="62"/>
      <c r="JY219" s="62"/>
      <c r="JZ219" s="62"/>
      <c r="KA219" s="62"/>
      <c r="KB219" s="62"/>
      <c r="KC219" s="62"/>
      <c r="KD219" s="62"/>
      <c r="KE219" s="62"/>
      <c r="KF219" s="62"/>
      <c r="KG219" s="62"/>
      <c r="KH219" s="62"/>
      <c r="KI219" s="62"/>
      <c r="KJ219" s="62"/>
      <c r="KK219" s="62"/>
      <c r="KL219" s="62"/>
      <c r="KM219" s="62"/>
    </row>
    <row r="220" spans="3:299" s="13" customFormat="1" x14ac:dyDescent="0.25">
      <c r="C220" s="62"/>
      <c r="D220" s="62"/>
      <c r="E220" s="62"/>
      <c r="F220" s="62"/>
      <c r="I220" s="14"/>
      <c r="J220" s="63"/>
      <c r="K220" s="14"/>
      <c r="L220" s="63"/>
      <c r="M220" s="63"/>
      <c r="Q220" s="51"/>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2"/>
      <c r="GD220" s="62"/>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62"/>
      <c r="HN220" s="62"/>
      <c r="HO220" s="62"/>
      <c r="HP220" s="62"/>
      <c r="HQ220" s="62"/>
      <c r="HR220" s="62"/>
      <c r="HS220" s="62"/>
      <c r="HT220" s="62"/>
      <c r="HU220" s="62"/>
      <c r="HV220" s="62"/>
      <c r="HW220" s="62"/>
      <c r="HX220" s="62"/>
      <c r="HY220" s="62"/>
      <c r="HZ220" s="62"/>
      <c r="IA220" s="62"/>
      <c r="IB220" s="62"/>
      <c r="IC220" s="62"/>
      <c r="ID220" s="62"/>
      <c r="IE220" s="62"/>
      <c r="IF220" s="62"/>
      <c r="IG220" s="62"/>
      <c r="IH220" s="62"/>
      <c r="II220" s="62"/>
      <c r="IJ220" s="62"/>
      <c r="IK220" s="62"/>
      <c r="IL220" s="62"/>
      <c r="IM220" s="62"/>
      <c r="IN220" s="62"/>
      <c r="IO220" s="62"/>
      <c r="IP220" s="62"/>
      <c r="IQ220" s="62"/>
      <c r="IR220" s="62"/>
      <c r="IS220" s="62"/>
      <c r="IT220" s="62"/>
      <c r="IU220" s="62"/>
      <c r="IV220" s="62"/>
      <c r="IW220" s="62"/>
      <c r="IX220" s="62"/>
      <c r="IY220" s="62"/>
      <c r="IZ220" s="62"/>
      <c r="JA220" s="62"/>
      <c r="JB220" s="62"/>
      <c r="JC220" s="62"/>
      <c r="JD220" s="62"/>
      <c r="JE220" s="62"/>
      <c r="JF220" s="62"/>
      <c r="JG220" s="62"/>
      <c r="JH220" s="62"/>
      <c r="JI220" s="62"/>
      <c r="JJ220" s="62"/>
      <c r="JK220" s="62"/>
      <c r="JL220" s="62"/>
      <c r="JM220" s="62"/>
      <c r="JN220" s="62"/>
      <c r="JO220" s="62"/>
      <c r="JP220" s="62"/>
      <c r="JQ220" s="62"/>
      <c r="JR220" s="62"/>
      <c r="JS220" s="62"/>
      <c r="JT220" s="62"/>
      <c r="JU220" s="62"/>
      <c r="JV220" s="62"/>
      <c r="JW220" s="62"/>
      <c r="JX220" s="62"/>
      <c r="JY220" s="62"/>
      <c r="JZ220" s="62"/>
      <c r="KA220" s="62"/>
      <c r="KB220" s="62"/>
      <c r="KC220" s="62"/>
      <c r="KD220" s="62"/>
      <c r="KE220" s="62"/>
      <c r="KF220" s="62"/>
      <c r="KG220" s="62"/>
      <c r="KH220" s="62"/>
      <c r="KI220" s="62"/>
      <c r="KJ220" s="62"/>
      <c r="KK220" s="62"/>
      <c r="KL220" s="62"/>
      <c r="KM220" s="62"/>
    </row>
    <row r="221" spans="3:299" s="13" customFormat="1" x14ac:dyDescent="0.25">
      <c r="C221" s="62"/>
      <c r="D221" s="62"/>
      <c r="E221" s="62"/>
      <c r="F221" s="62"/>
      <c r="I221" s="14"/>
      <c r="J221" s="63"/>
      <c r="K221" s="14"/>
      <c r="L221" s="63"/>
      <c r="M221" s="63"/>
      <c r="Q221" s="51"/>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c r="FY221" s="62"/>
      <c r="FZ221" s="62"/>
      <c r="GA221" s="62"/>
      <c r="GB221" s="62"/>
      <c r="GC221" s="62"/>
      <c r="GD221" s="62"/>
      <c r="GE221" s="62"/>
      <c r="GF221" s="62"/>
      <c r="GG221" s="62"/>
      <c r="GH221" s="62"/>
      <c r="GI221" s="62"/>
      <c r="GJ221" s="62"/>
      <c r="GK221" s="62"/>
      <c r="GL221" s="62"/>
      <c r="GM221" s="62"/>
      <c r="GN221" s="62"/>
      <c r="GO221" s="62"/>
      <c r="GP221" s="62"/>
      <c r="GQ221" s="62"/>
      <c r="GR221" s="62"/>
      <c r="GS221" s="62"/>
      <c r="GT221" s="62"/>
      <c r="GU221" s="62"/>
      <c r="GV221" s="62"/>
      <c r="GW221" s="62"/>
      <c r="GX221" s="62"/>
      <c r="GY221" s="62"/>
      <c r="GZ221" s="62"/>
      <c r="HA221" s="62"/>
      <c r="HB221" s="62"/>
      <c r="HC221" s="62"/>
      <c r="HD221" s="62"/>
      <c r="HE221" s="62"/>
      <c r="HF221" s="62"/>
      <c r="HG221" s="62"/>
      <c r="HH221" s="62"/>
      <c r="HI221" s="62"/>
      <c r="HJ221" s="62"/>
      <c r="HK221" s="62"/>
      <c r="HL221" s="62"/>
      <c r="HM221" s="62"/>
      <c r="HN221" s="62"/>
      <c r="HO221" s="62"/>
      <c r="HP221" s="62"/>
      <c r="HQ221" s="62"/>
      <c r="HR221" s="62"/>
      <c r="HS221" s="62"/>
      <c r="HT221" s="62"/>
      <c r="HU221" s="62"/>
      <c r="HV221" s="62"/>
      <c r="HW221" s="62"/>
      <c r="HX221" s="62"/>
      <c r="HY221" s="62"/>
      <c r="HZ221" s="62"/>
      <c r="IA221" s="62"/>
      <c r="IB221" s="62"/>
      <c r="IC221" s="62"/>
      <c r="ID221" s="62"/>
      <c r="IE221" s="62"/>
      <c r="IF221" s="62"/>
      <c r="IG221" s="62"/>
      <c r="IH221" s="62"/>
      <c r="II221" s="62"/>
      <c r="IJ221" s="62"/>
      <c r="IK221" s="62"/>
      <c r="IL221" s="62"/>
      <c r="IM221" s="62"/>
      <c r="IN221" s="62"/>
      <c r="IO221" s="62"/>
      <c r="IP221" s="62"/>
      <c r="IQ221" s="62"/>
      <c r="IR221" s="62"/>
      <c r="IS221" s="62"/>
      <c r="IT221" s="62"/>
      <c r="IU221" s="62"/>
      <c r="IV221" s="62"/>
      <c r="IW221" s="62"/>
      <c r="IX221" s="62"/>
      <c r="IY221" s="62"/>
      <c r="IZ221" s="62"/>
      <c r="JA221" s="62"/>
      <c r="JB221" s="62"/>
      <c r="JC221" s="62"/>
      <c r="JD221" s="62"/>
      <c r="JE221" s="62"/>
      <c r="JF221" s="62"/>
      <c r="JG221" s="62"/>
      <c r="JH221" s="62"/>
      <c r="JI221" s="62"/>
      <c r="JJ221" s="62"/>
      <c r="JK221" s="62"/>
      <c r="JL221" s="62"/>
      <c r="JM221" s="62"/>
      <c r="JN221" s="62"/>
      <c r="JO221" s="62"/>
      <c r="JP221" s="62"/>
      <c r="JQ221" s="62"/>
      <c r="JR221" s="62"/>
      <c r="JS221" s="62"/>
      <c r="JT221" s="62"/>
      <c r="JU221" s="62"/>
      <c r="JV221" s="62"/>
      <c r="JW221" s="62"/>
      <c r="JX221" s="62"/>
      <c r="JY221" s="62"/>
      <c r="JZ221" s="62"/>
      <c r="KA221" s="62"/>
      <c r="KB221" s="62"/>
      <c r="KC221" s="62"/>
      <c r="KD221" s="62"/>
      <c r="KE221" s="62"/>
      <c r="KF221" s="62"/>
      <c r="KG221" s="62"/>
      <c r="KH221" s="62"/>
      <c r="KI221" s="62"/>
      <c r="KJ221" s="62"/>
      <c r="KK221" s="62"/>
      <c r="KL221" s="62"/>
      <c r="KM221" s="62"/>
    </row>
    <row r="222" spans="3:299" s="13" customFormat="1" x14ac:dyDescent="0.25">
      <c r="C222" s="62"/>
      <c r="D222" s="62"/>
      <c r="E222" s="62"/>
      <c r="F222" s="62"/>
      <c r="I222" s="14"/>
      <c r="J222" s="63"/>
      <c r="K222" s="14"/>
      <c r="L222" s="63"/>
      <c r="M222" s="63"/>
      <c r="Q222" s="51"/>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c r="GE222" s="62"/>
      <c r="GF222" s="62"/>
      <c r="GG222" s="62"/>
      <c r="GH222" s="62"/>
      <c r="GI222" s="62"/>
      <c r="GJ222" s="62"/>
      <c r="GK222" s="62"/>
      <c r="GL222" s="62"/>
      <c r="GM222" s="62"/>
      <c r="GN222" s="62"/>
      <c r="GO222" s="62"/>
      <c r="GP222" s="62"/>
      <c r="GQ222" s="62"/>
      <c r="GR222" s="62"/>
      <c r="GS222" s="62"/>
      <c r="GT222" s="62"/>
      <c r="GU222" s="62"/>
      <c r="GV222" s="62"/>
      <c r="GW222" s="62"/>
      <c r="GX222" s="62"/>
      <c r="GY222" s="62"/>
      <c r="GZ222" s="62"/>
      <c r="HA222" s="62"/>
      <c r="HB222" s="62"/>
      <c r="HC222" s="62"/>
      <c r="HD222" s="62"/>
      <c r="HE222" s="62"/>
      <c r="HF222" s="62"/>
      <c r="HG222" s="62"/>
      <c r="HH222" s="62"/>
      <c r="HI222" s="62"/>
      <c r="HJ222" s="62"/>
      <c r="HK222" s="62"/>
      <c r="HL222" s="62"/>
      <c r="HM222" s="62"/>
      <c r="HN222" s="62"/>
      <c r="HO222" s="62"/>
      <c r="HP222" s="62"/>
      <c r="HQ222" s="62"/>
      <c r="HR222" s="62"/>
      <c r="HS222" s="62"/>
      <c r="HT222" s="62"/>
      <c r="HU222" s="62"/>
      <c r="HV222" s="62"/>
      <c r="HW222" s="62"/>
      <c r="HX222" s="62"/>
      <c r="HY222" s="62"/>
      <c r="HZ222" s="62"/>
      <c r="IA222" s="62"/>
      <c r="IB222" s="62"/>
      <c r="IC222" s="62"/>
      <c r="ID222" s="62"/>
      <c r="IE222" s="62"/>
      <c r="IF222" s="62"/>
      <c r="IG222" s="62"/>
      <c r="IH222" s="62"/>
      <c r="II222" s="62"/>
      <c r="IJ222" s="62"/>
      <c r="IK222" s="62"/>
      <c r="IL222" s="62"/>
      <c r="IM222" s="62"/>
      <c r="IN222" s="62"/>
      <c r="IO222" s="62"/>
      <c r="IP222" s="62"/>
      <c r="IQ222" s="62"/>
      <c r="IR222" s="62"/>
      <c r="IS222" s="62"/>
      <c r="IT222" s="62"/>
      <c r="IU222" s="62"/>
      <c r="IV222" s="62"/>
      <c r="IW222" s="62"/>
      <c r="IX222" s="62"/>
      <c r="IY222" s="62"/>
      <c r="IZ222" s="62"/>
      <c r="JA222" s="62"/>
      <c r="JB222" s="62"/>
      <c r="JC222" s="62"/>
      <c r="JD222" s="62"/>
      <c r="JE222" s="62"/>
      <c r="JF222" s="62"/>
      <c r="JG222" s="62"/>
      <c r="JH222" s="62"/>
      <c r="JI222" s="62"/>
      <c r="JJ222" s="62"/>
      <c r="JK222" s="62"/>
      <c r="JL222" s="62"/>
      <c r="JM222" s="62"/>
      <c r="JN222" s="62"/>
      <c r="JO222" s="62"/>
      <c r="JP222" s="62"/>
      <c r="JQ222" s="62"/>
      <c r="JR222" s="62"/>
      <c r="JS222" s="62"/>
      <c r="JT222" s="62"/>
      <c r="JU222" s="62"/>
      <c r="JV222" s="62"/>
      <c r="JW222" s="62"/>
      <c r="JX222" s="62"/>
      <c r="JY222" s="62"/>
      <c r="JZ222" s="62"/>
      <c r="KA222" s="62"/>
      <c r="KB222" s="62"/>
      <c r="KC222" s="62"/>
      <c r="KD222" s="62"/>
      <c r="KE222" s="62"/>
      <c r="KF222" s="62"/>
      <c r="KG222" s="62"/>
      <c r="KH222" s="62"/>
      <c r="KI222" s="62"/>
      <c r="KJ222" s="62"/>
      <c r="KK222" s="62"/>
      <c r="KL222" s="62"/>
      <c r="KM222" s="62"/>
    </row>
    <row r="223" spans="3:299" s="13" customFormat="1" x14ac:dyDescent="0.25">
      <c r="C223" s="62"/>
      <c r="D223" s="62"/>
      <c r="E223" s="62"/>
      <c r="F223" s="62"/>
      <c r="I223" s="14"/>
      <c r="J223" s="63"/>
      <c r="K223" s="14"/>
      <c r="L223" s="63"/>
      <c r="M223" s="63"/>
      <c r="Q223" s="51"/>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2"/>
      <c r="GD223" s="62"/>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62"/>
      <c r="HN223" s="62"/>
      <c r="HO223" s="62"/>
      <c r="HP223" s="62"/>
      <c r="HQ223" s="62"/>
      <c r="HR223" s="62"/>
      <c r="HS223" s="62"/>
      <c r="HT223" s="62"/>
      <c r="HU223" s="62"/>
      <c r="HV223" s="62"/>
      <c r="HW223" s="62"/>
      <c r="HX223" s="62"/>
      <c r="HY223" s="62"/>
      <c r="HZ223" s="62"/>
      <c r="IA223" s="62"/>
      <c r="IB223" s="62"/>
      <c r="IC223" s="62"/>
      <c r="ID223" s="62"/>
      <c r="IE223" s="62"/>
      <c r="IF223" s="62"/>
      <c r="IG223" s="62"/>
      <c r="IH223" s="62"/>
      <c r="II223" s="62"/>
      <c r="IJ223" s="62"/>
      <c r="IK223" s="62"/>
      <c r="IL223" s="62"/>
      <c r="IM223" s="62"/>
      <c r="IN223" s="62"/>
      <c r="IO223" s="62"/>
      <c r="IP223" s="62"/>
      <c r="IQ223" s="62"/>
      <c r="IR223" s="62"/>
      <c r="IS223" s="62"/>
      <c r="IT223" s="62"/>
      <c r="IU223" s="62"/>
      <c r="IV223" s="62"/>
      <c r="IW223" s="62"/>
      <c r="IX223" s="62"/>
      <c r="IY223" s="62"/>
      <c r="IZ223" s="62"/>
      <c r="JA223" s="62"/>
      <c r="JB223" s="62"/>
      <c r="JC223" s="62"/>
      <c r="JD223" s="62"/>
      <c r="JE223" s="62"/>
      <c r="JF223" s="62"/>
      <c r="JG223" s="62"/>
      <c r="JH223" s="62"/>
      <c r="JI223" s="62"/>
      <c r="JJ223" s="62"/>
      <c r="JK223" s="62"/>
      <c r="JL223" s="62"/>
      <c r="JM223" s="62"/>
      <c r="JN223" s="62"/>
      <c r="JO223" s="62"/>
      <c r="JP223" s="62"/>
      <c r="JQ223" s="62"/>
      <c r="JR223" s="62"/>
      <c r="JS223" s="62"/>
      <c r="JT223" s="62"/>
      <c r="JU223" s="62"/>
      <c r="JV223" s="62"/>
      <c r="JW223" s="62"/>
      <c r="JX223" s="62"/>
      <c r="JY223" s="62"/>
      <c r="JZ223" s="62"/>
      <c r="KA223" s="62"/>
      <c r="KB223" s="62"/>
      <c r="KC223" s="62"/>
      <c r="KD223" s="62"/>
      <c r="KE223" s="62"/>
      <c r="KF223" s="62"/>
      <c r="KG223" s="62"/>
      <c r="KH223" s="62"/>
      <c r="KI223" s="62"/>
      <c r="KJ223" s="62"/>
      <c r="KK223" s="62"/>
      <c r="KL223" s="62"/>
      <c r="KM223" s="62"/>
    </row>
    <row r="224" spans="3:299" s="13" customFormat="1" x14ac:dyDescent="0.25">
      <c r="C224" s="62"/>
      <c r="D224" s="62"/>
      <c r="E224" s="62"/>
      <c r="F224" s="62"/>
      <c r="I224" s="14"/>
      <c r="J224" s="63"/>
      <c r="K224" s="14"/>
      <c r="L224" s="63"/>
      <c r="M224" s="63"/>
      <c r="Q224" s="51"/>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2"/>
      <c r="GD224" s="62"/>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62"/>
      <c r="HN224" s="62"/>
      <c r="HO224" s="62"/>
      <c r="HP224" s="62"/>
      <c r="HQ224" s="62"/>
      <c r="HR224" s="62"/>
      <c r="HS224" s="62"/>
      <c r="HT224" s="62"/>
      <c r="HU224" s="62"/>
      <c r="HV224" s="62"/>
      <c r="HW224" s="62"/>
      <c r="HX224" s="62"/>
      <c r="HY224" s="62"/>
      <c r="HZ224" s="62"/>
      <c r="IA224" s="62"/>
      <c r="IB224" s="62"/>
      <c r="IC224" s="62"/>
      <c r="ID224" s="62"/>
      <c r="IE224" s="62"/>
      <c r="IF224" s="62"/>
      <c r="IG224" s="62"/>
      <c r="IH224" s="62"/>
      <c r="II224" s="62"/>
      <c r="IJ224" s="62"/>
      <c r="IK224" s="62"/>
      <c r="IL224" s="62"/>
      <c r="IM224" s="62"/>
      <c r="IN224" s="62"/>
      <c r="IO224" s="62"/>
      <c r="IP224" s="62"/>
      <c r="IQ224" s="62"/>
      <c r="IR224" s="62"/>
      <c r="IS224" s="62"/>
      <c r="IT224" s="62"/>
      <c r="IU224" s="62"/>
      <c r="IV224" s="62"/>
      <c r="IW224" s="62"/>
      <c r="IX224" s="62"/>
      <c r="IY224" s="62"/>
      <c r="IZ224" s="62"/>
      <c r="JA224" s="62"/>
      <c r="JB224" s="62"/>
      <c r="JC224" s="62"/>
      <c r="JD224" s="62"/>
      <c r="JE224" s="62"/>
      <c r="JF224" s="62"/>
      <c r="JG224" s="62"/>
      <c r="JH224" s="62"/>
      <c r="JI224" s="62"/>
      <c r="JJ224" s="62"/>
      <c r="JK224" s="62"/>
      <c r="JL224" s="62"/>
      <c r="JM224" s="62"/>
      <c r="JN224" s="62"/>
      <c r="JO224" s="62"/>
      <c r="JP224" s="62"/>
      <c r="JQ224" s="62"/>
      <c r="JR224" s="62"/>
      <c r="JS224" s="62"/>
      <c r="JT224" s="62"/>
      <c r="JU224" s="62"/>
      <c r="JV224" s="62"/>
      <c r="JW224" s="62"/>
      <c r="JX224" s="62"/>
      <c r="JY224" s="62"/>
      <c r="JZ224" s="62"/>
      <c r="KA224" s="62"/>
      <c r="KB224" s="62"/>
      <c r="KC224" s="62"/>
      <c r="KD224" s="62"/>
      <c r="KE224" s="62"/>
      <c r="KF224" s="62"/>
      <c r="KG224" s="62"/>
      <c r="KH224" s="62"/>
      <c r="KI224" s="62"/>
      <c r="KJ224" s="62"/>
      <c r="KK224" s="62"/>
      <c r="KL224" s="62"/>
      <c r="KM224" s="62"/>
    </row>
    <row r="225" spans="3:299" s="13" customFormat="1" x14ac:dyDescent="0.25">
      <c r="C225" s="62"/>
      <c r="D225" s="62"/>
      <c r="E225" s="62"/>
      <c r="F225" s="62"/>
      <c r="I225" s="14"/>
      <c r="J225" s="63"/>
      <c r="K225" s="14"/>
      <c r="L225" s="63"/>
      <c r="M225" s="63"/>
      <c r="Q225" s="51"/>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2"/>
      <c r="GD225" s="62"/>
      <c r="GE225" s="62"/>
      <c r="GF225" s="62"/>
      <c r="GG225" s="62"/>
      <c r="GH225" s="62"/>
      <c r="GI225" s="62"/>
      <c r="GJ225" s="62"/>
      <c r="GK225" s="62"/>
      <c r="GL225" s="62"/>
      <c r="GM225" s="62"/>
      <c r="GN225" s="62"/>
      <c r="GO225" s="62"/>
      <c r="GP225" s="62"/>
      <c r="GQ225" s="62"/>
      <c r="GR225" s="62"/>
      <c r="GS225" s="62"/>
      <c r="GT225" s="62"/>
      <c r="GU225" s="62"/>
      <c r="GV225" s="62"/>
      <c r="GW225" s="62"/>
      <c r="GX225" s="62"/>
      <c r="GY225" s="62"/>
      <c r="GZ225" s="62"/>
      <c r="HA225" s="62"/>
      <c r="HB225" s="62"/>
      <c r="HC225" s="62"/>
      <c r="HD225" s="62"/>
      <c r="HE225" s="62"/>
      <c r="HF225" s="62"/>
      <c r="HG225" s="62"/>
      <c r="HH225" s="62"/>
      <c r="HI225" s="62"/>
      <c r="HJ225" s="62"/>
      <c r="HK225" s="62"/>
      <c r="HL225" s="62"/>
      <c r="HM225" s="62"/>
      <c r="HN225" s="62"/>
      <c r="HO225" s="62"/>
      <c r="HP225" s="62"/>
      <c r="HQ225" s="62"/>
      <c r="HR225" s="62"/>
      <c r="HS225" s="62"/>
      <c r="HT225" s="62"/>
      <c r="HU225" s="62"/>
      <c r="HV225" s="62"/>
      <c r="HW225" s="62"/>
      <c r="HX225" s="62"/>
      <c r="HY225" s="62"/>
      <c r="HZ225" s="62"/>
      <c r="IA225" s="62"/>
      <c r="IB225" s="62"/>
      <c r="IC225" s="62"/>
      <c r="ID225" s="62"/>
      <c r="IE225" s="62"/>
      <c r="IF225" s="62"/>
      <c r="IG225" s="62"/>
      <c r="IH225" s="62"/>
      <c r="II225" s="62"/>
      <c r="IJ225" s="62"/>
      <c r="IK225" s="62"/>
      <c r="IL225" s="62"/>
      <c r="IM225" s="62"/>
      <c r="IN225" s="62"/>
      <c r="IO225" s="62"/>
      <c r="IP225" s="62"/>
      <c r="IQ225" s="62"/>
      <c r="IR225" s="62"/>
      <c r="IS225" s="62"/>
      <c r="IT225" s="62"/>
      <c r="IU225" s="62"/>
      <c r="IV225" s="62"/>
      <c r="IW225" s="62"/>
      <c r="IX225" s="62"/>
      <c r="IY225" s="62"/>
      <c r="IZ225" s="62"/>
      <c r="JA225" s="62"/>
      <c r="JB225" s="62"/>
      <c r="JC225" s="62"/>
      <c r="JD225" s="62"/>
      <c r="JE225" s="62"/>
      <c r="JF225" s="62"/>
      <c r="JG225" s="62"/>
      <c r="JH225" s="62"/>
      <c r="JI225" s="62"/>
      <c r="JJ225" s="62"/>
      <c r="JK225" s="62"/>
      <c r="JL225" s="62"/>
      <c r="JM225" s="62"/>
      <c r="JN225" s="62"/>
      <c r="JO225" s="62"/>
      <c r="JP225" s="62"/>
      <c r="JQ225" s="62"/>
      <c r="JR225" s="62"/>
      <c r="JS225" s="62"/>
      <c r="JT225" s="62"/>
      <c r="JU225" s="62"/>
      <c r="JV225" s="62"/>
      <c r="JW225" s="62"/>
      <c r="JX225" s="62"/>
      <c r="JY225" s="62"/>
      <c r="JZ225" s="62"/>
      <c r="KA225" s="62"/>
      <c r="KB225" s="62"/>
      <c r="KC225" s="62"/>
      <c r="KD225" s="62"/>
      <c r="KE225" s="62"/>
      <c r="KF225" s="62"/>
      <c r="KG225" s="62"/>
      <c r="KH225" s="62"/>
      <c r="KI225" s="62"/>
      <c r="KJ225" s="62"/>
      <c r="KK225" s="62"/>
      <c r="KL225" s="62"/>
      <c r="KM225" s="62"/>
    </row>
    <row r="226" spans="3:299" s="13" customFormat="1" x14ac:dyDescent="0.25">
      <c r="C226" s="62"/>
      <c r="D226" s="62"/>
      <c r="E226" s="62"/>
      <c r="F226" s="62"/>
      <c r="I226" s="14"/>
      <c r="J226" s="63"/>
      <c r="K226" s="14"/>
      <c r="L226" s="63"/>
      <c r="M226" s="63"/>
      <c r="Q226" s="51"/>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2"/>
      <c r="GD226" s="62"/>
      <c r="GE226" s="62"/>
      <c r="GF226" s="62"/>
      <c r="GG226" s="62"/>
      <c r="GH226" s="62"/>
      <c r="GI226" s="62"/>
      <c r="GJ226" s="62"/>
      <c r="GK226" s="62"/>
      <c r="GL226" s="62"/>
      <c r="GM226" s="62"/>
      <c r="GN226" s="62"/>
      <c r="GO226" s="62"/>
      <c r="GP226" s="62"/>
      <c r="GQ226" s="62"/>
      <c r="GR226" s="62"/>
      <c r="GS226" s="62"/>
      <c r="GT226" s="62"/>
      <c r="GU226" s="62"/>
      <c r="GV226" s="62"/>
      <c r="GW226" s="62"/>
      <c r="GX226" s="62"/>
      <c r="GY226" s="62"/>
      <c r="GZ226" s="62"/>
      <c r="HA226" s="62"/>
      <c r="HB226" s="62"/>
      <c r="HC226" s="62"/>
      <c r="HD226" s="62"/>
      <c r="HE226" s="62"/>
      <c r="HF226" s="62"/>
      <c r="HG226" s="62"/>
      <c r="HH226" s="62"/>
      <c r="HI226" s="62"/>
      <c r="HJ226" s="62"/>
      <c r="HK226" s="62"/>
      <c r="HL226" s="62"/>
      <c r="HM226" s="62"/>
      <c r="HN226" s="62"/>
      <c r="HO226" s="62"/>
      <c r="HP226" s="62"/>
      <c r="HQ226" s="62"/>
      <c r="HR226" s="62"/>
      <c r="HS226" s="62"/>
      <c r="HT226" s="62"/>
      <c r="HU226" s="62"/>
      <c r="HV226" s="62"/>
      <c r="HW226" s="62"/>
      <c r="HX226" s="62"/>
      <c r="HY226" s="62"/>
      <c r="HZ226" s="62"/>
      <c r="IA226" s="62"/>
      <c r="IB226" s="62"/>
      <c r="IC226" s="62"/>
      <c r="ID226" s="62"/>
      <c r="IE226" s="62"/>
      <c r="IF226" s="62"/>
      <c r="IG226" s="62"/>
      <c r="IH226" s="62"/>
      <c r="II226" s="62"/>
      <c r="IJ226" s="62"/>
      <c r="IK226" s="62"/>
      <c r="IL226" s="62"/>
      <c r="IM226" s="62"/>
      <c r="IN226" s="62"/>
      <c r="IO226" s="62"/>
      <c r="IP226" s="62"/>
      <c r="IQ226" s="62"/>
      <c r="IR226" s="62"/>
      <c r="IS226" s="62"/>
      <c r="IT226" s="62"/>
      <c r="IU226" s="62"/>
      <c r="IV226" s="62"/>
      <c r="IW226" s="62"/>
      <c r="IX226" s="62"/>
      <c r="IY226" s="62"/>
      <c r="IZ226" s="62"/>
      <c r="JA226" s="62"/>
      <c r="JB226" s="62"/>
      <c r="JC226" s="62"/>
      <c r="JD226" s="62"/>
      <c r="JE226" s="62"/>
      <c r="JF226" s="62"/>
      <c r="JG226" s="62"/>
      <c r="JH226" s="62"/>
      <c r="JI226" s="62"/>
      <c r="JJ226" s="62"/>
      <c r="JK226" s="62"/>
      <c r="JL226" s="62"/>
      <c r="JM226" s="62"/>
      <c r="JN226" s="62"/>
      <c r="JO226" s="62"/>
      <c r="JP226" s="62"/>
      <c r="JQ226" s="62"/>
      <c r="JR226" s="62"/>
      <c r="JS226" s="62"/>
      <c r="JT226" s="62"/>
      <c r="JU226" s="62"/>
      <c r="JV226" s="62"/>
      <c r="JW226" s="62"/>
      <c r="JX226" s="62"/>
      <c r="JY226" s="62"/>
      <c r="JZ226" s="62"/>
      <c r="KA226" s="62"/>
      <c r="KB226" s="62"/>
      <c r="KC226" s="62"/>
      <c r="KD226" s="62"/>
      <c r="KE226" s="62"/>
      <c r="KF226" s="62"/>
      <c r="KG226" s="62"/>
      <c r="KH226" s="62"/>
      <c r="KI226" s="62"/>
      <c r="KJ226" s="62"/>
      <c r="KK226" s="62"/>
      <c r="KL226" s="62"/>
      <c r="KM226" s="62"/>
    </row>
    <row r="227" spans="3:299" s="13" customFormat="1" x14ac:dyDescent="0.25">
      <c r="C227" s="62"/>
      <c r="D227" s="62"/>
      <c r="E227" s="62"/>
      <c r="F227" s="62"/>
      <c r="I227" s="14"/>
      <c r="J227" s="63"/>
      <c r="K227" s="14"/>
      <c r="L227" s="63"/>
      <c r="M227" s="63"/>
      <c r="Q227" s="51"/>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62"/>
      <c r="HN227" s="62"/>
      <c r="HO227" s="62"/>
      <c r="HP227" s="62"/>
      <c r="HQ227" s="62"/>
      <c r="HR227" s="62"/>
      <c r="HS227" s="62"/>
      <c r="HT227" s="62"/>
      <c r="HU227" s="62"/>
      <c r="HV227" s="62"/>
      <c r="HW227" s="62"/>
      <c r="HX227" s="62"/>
      <c r="HY227" s="62"/>
      <c r="HZ227" s="62"/>
      <c r="IA227" s="62"/>
      <c r="IB227" s="62"/>
      <c r="IC227" s="62"/>
      <c r="ID227" s="62"/>
      <c r="IE227" s="62"/>
      <c r="IF227" s="62"/>
      <c r="IG227" s="62"/>
      <c r="IH227" s="62"/>
      <c r="II227" s="62"/>
      <c r="IJ227" s="62"/>
      <c r="IK227" s="62"/>
      <c r="IL227" s="62"/>
      <c r="IM227" s="62"/>
      <c r="IN227" s="62"/>
      <c r="IO227" s="62"/>
      <c r="IP227" s="62"/>
      <c r="IQ227" s="62"/>
      <c r="IR227" s="62"/>
      <c r="IS227" s="62"/>
      <c r="IT227" s="62"/>
      <c r="IU227" s="62"/>
      <c r="IV227" s="62"/>
      <c r="IW227" s="62"/>
      <c r="IX227" s="62"/>
      <c r="IY227" s="62"/>
      <c r="IZ227" s="62"/>
      <c r="JA227" s="62"/>
      <c r="JB227" s="62"/>
      <c r="JC227" s="62"/>
      <c r="JD227" s="62"/>
      <c r="JE227" s="62"/>
      <c r="JF227" s="62"/>
      <c r="JG227" s="62"/>
      <c r="JH227" s="62"/>
      <c r="JI227" s="62"/>
      <c r="JJ227" s="62"/>
      <c r="JK227" s="62"/>
      <c r="JL227" s="62"/>
      <c r="JM227" s="62"/>
      <c r="JN227" s="62"/>
      <c r="JO227" s="62"/>
      <c r="JP227" s="62"/>
      <c r="JQ227" s="62"/>
      <c r="JR227" s="62"/>
      <c r="JS227" s="62"/>
      <c r="JT227" s="62"/>
      <c r="JU227" s="62"/>
      <c r="JV227" s="62"/>
      <c r="JW227" s="62"/>
      <c r="JX227" s="62"/>
      <c r="JY227" s="62"/>
      <c r="JZ227" s="62"/>
      <c r="KA227" s="62"/>
      <c r="KB227" s="62"/>
      <c r="KC227" s="62"/>
      <c r="KD227" s="62"/>
      <c r="KE227" s="62"/>
      <c r="KF227" s="62"/>
      <c r="KG227" s="62"/>
      <c r="KH227" s="62"/>
      <c r="KI227" s="62"/>
      <c r="KJ227" s="62"/>
      <c r="KK227" s="62"/>
      <c r="KL227" s="62"/>
      <c r="KM227" s="62"/>
    </row>
    <row r="228" spans="3:299" s="13" customFormat="1" x14ac:dyDescent="0.25">
      <c r="C228" s="62"/>
      <c r="D228" s="62"/>
      <c r="E228" s="62"/>
      <c r="F228" s="62"/>
      <c r="I228" s="14"/>
      <c r="J228" s="63"/>
      <c r="K228" s="14"/>
      <c r="L228" s="63"/>
      <c r="M228" s="63"/>
      <c r="Q228" s="51"/>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62"/>
      <c r="HN228" s="62"/>
      <c r="HO228" s="62"/>
      <c r="HP228" s="62"/>
      <c r="HQ228" s="62"/>
      <c r="HR228" s="62"/>
      <c r="HS228" s="62"/>
      <c r="HT228" s="62"/>
      <c r="HU228" s="62"/>
      <c r="HV228" s="62"/>
      <c r="HW228" s="62"/>
      <c r="HX228" s="62"/>
      <c r="HY228" s="62"/>
      <c r="HZ228" s="62"/>
      <c r="IA228" s="62"/>
      <c r="IB228" s="62"/>
      <c r="IC228" s="62"/>
      <c r="ID228" s="62"/>
      <c r="IE228" s="62"/>
      <c r="IF228" s="62"/>
      <c r="IG228" s="62"/>
      <c r="IH228" s="62"/>
      <c r="II228" s="62"/>
      <c r="IJ228" s="62"/>
      <c r="IK228" s="62"/>
      <c r="IL228" s="62"/>
      <c r="IM228" s="62"/>
      <c r="IN228" s="62"/>
      <c r="IO228" s="62"/>
      <c r="IP228" s="62"/>
      <c r="IQ228" s="62"/>
      <c r="IR228" s="62"/>
      <c r="IS228" s="62"/>
      <c r="IT228" s="62"/>
      <c r="IU228" s="62"/>
      <c r="IV228" s="62"/>
      <c r="IW228" s="62"/>
      <c r="IX228" s="62"/>
      <c r="IY228" s="62"/>
      <c r="IZ228" s="62"/>
      <c r="JA228" s="62"/>
      <c r="JB228" s="62"/>
      <c r="JC228" s="62"/>
      <c r="JD228" s="62"/>
      <c r="JE228" s="62"/>
      <c r="JF228" s="62"/>
      <c r="JG228" s="62"/>
      <c r="JH228" s="62"/>
      <c r="JI228" s="62"/>
      <c r="JJ228" s="62"/>
      <c r="JK228" s="62"/>
      <c r="JL228" s="62"/>
      <c r="JM228" s="62"/>
      <c r="JN228" s="62"/>
      <c r="JO228" s="62"/>
      <c r="JP228" s="62"/>
      <c r="JQ228" s="62"/>
      <c r="JR228" s="62"/>
      <c r="JS228" s="62"/>
      <c r="JT228" s="62"/>
      <c r="JU228" s="62"/>
      <c r="JV228" s="62"/>
      <c r="JW228" s="62"/>
      <c r="JX228" s="62"/>
      <c r="JY228" s="62"/>
      <c r="JZ228" s="62"/>
      <c r="KA228" s="62"/>
      <c r="KB228" s="62"/>
      <c r="KC228" s="62"/>
      <c r="KD228" s="62"/>
      <c r="KE228" s="62"/>
      <c r="KF228" s="62"/>
      <c r="KG228" s="62"/>
      <c r="KH228" s="62"/>
      <c r="KI228" s="62"/>
      <c r="KJ228" s="62"/>
      <c r="KK228" s="62"/>
      <c r="KL228" s="62"/>
      <c r="KM228" s="62"/>
    </row>
    <row r="229" spans="3:299" s="13" customFormat="1" x14ac:dyDescent="0.25">
      <c r="C229" s="62"/>
      <c r="D229" s="62"/>
      <c r="E229" s="62"/>
      <c r="F229" s="62"/>
      <c r="I229" s="14"/>
      <c r="J229" s="63"/>
      <c r="K229" s="14"/>
      <c r="L229" s="63"/>
      <c r="M229" s="63"/>
      <c r="Q229" s="51"/>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c r="GE229" s="62"/>
      <c r="GF229" s="62"/>
      <c r="GG229" s="62"/>
      <c r="GH229" s="62"/>
      <c r="GI229" s="62"/>
      <c r="GJ229" s="62"/>
      <c r="GK229" s="62"/>
      <c r="GL229" s="62"/>
      <c r="GM229" s="62"/>
      <c r="GN229" s="62"/>
      <c r="GO229" s="62"/>
      <c r="GP229" s="62"/>
      <c r="GQ229" s="62"/>
      <c r="GR229" s="62"/>
      <c r="GS229" s="62"/>
      <c r="GT229" s="62"/>
      <c r="GU229" s="62"/>
      <c r="GV229" s="62"/>
      <c r="GW229" s="62"/>
      <c r="GX229" s="62"/>
      <c r="GY229" s="62"/>
      <c r="GZ229" s="62"/>
      <c r="HA229" s="62"/>
      <c r="HB229" s="62"/>
      <c r="HC229" s="62"/>
      <c r="HD229" s="62"/>
      <c r="HE229" s="62"/>
      <c r="HF229" s="62"/>
      <c r="HG229" s="62"/>
      <c r="HH229" s="62"/>
      <c r="HI229" s="62"/>
      <c r="HJ229" s="62"/>
      <c r="HK229" s="62"/>
      <c r="HL229" s="62"/>
      <c r="HM229" s="62"/>
      <c r="HN229" s="62"/>
      <c r="HO229" s="62"/>
      <c r="HP229" s="62"/>
      <c r="HQ229" s="62"/>
      <c r="HR229" s="62"/>
      <c r="HS229" s="62"/>
      <c r="HT229" s="62"/>
      <c r="HU229" s="62"/>
      <c r="HV229" s="62"/>
      <c r="HW229" s="62"/>
      <c r="HX229" s="62"/>
      <c r="HY229" s="62"/>
      <c r="HZ229" s="62"/>
      <c r="IA229" s="62"/>
      <c r="IB229" s="62"/>
      <c r="IC229" s="62"/>
      <c r="ID229" s="62"/>
      <c r="IE229" s="62"/>
      <c r="IF229" s="62"/>
      <c r="IG229" s="62"/>
      <c r="IH229" s="62"/>
      <c r="II229" s="62"/>
      <c r="IJ229" s="62"/>
      <c r="IK229" s="62"/>
      <c r="IL229" s="62"/>
      <c r="IM229" s="62"/>
      <c r="IN229" s="62"/>
      <c r="IO229" s="62"/>
      <c r="IP229" s="62"/>
      <c r="IQ229" s="62"/>
      <c r="IR229" s="62"/>
      <c r="IS229" s="62"/>
      <c r="IT229" s="62"/>
      <c r="IU229" s="62"/>
      <c r="IV229" s="62"/>
      <c r="IW229" s="62"/>
      <c r="IX229" s="62"/>
      <c r="IY229" s="62"/>
      <c r="IZ229" s="62"/>
      <c r="JA229" s="62"/>
      <c r="JB229" s="62"/>
      <c r="JC229" s="62"/>
      <c r="JD229" s="62"/>
      <c r="JE229" s="62"/>
      <c r="JF229" s="62"/>
      <c r="JG229" s="62"/>
      <c r="JH229" s="62"/>
      <c r="JI229" s="62"/>
      <c r="JJ229" s="62"/>
      <c r="JK229" s="62"/>
      <c r="JL229" s="62"/>
      <c r="JM229" s="62"/>
      <c r="JN229" s="62"/>
      <c r="JO229" s="62"/>
      <c r="JP229" s="62"/>
      <c r="JQ229" s="62"/>
      <c r="JR229" s="62"/>
      <c r="JS229" s="62"/>
      <c r="JT229" s="62"/>
      <c r="JU229" s="62"/>
      <c r="JV229" s="62"/>
      <c r="JW229" s="62"/>
      <c r="JX229" s="62"/>
      <c r="JY229" s="62"/>
      <c r="JZ229" s="62"/>
      <c r="KA229" s="62"/>
      <c r="KB229" s="62"/>
      <c r="KC229" s="62"/>
      <c r="KD229" s="62"/>
      <c r="KE229" s="62"/>
      <c r="KF229" s="62"/>
      <c r="KG229" s="62"/>
      <c r="KH229" s="62"/>
      <c r="KI229" s="62"/>
      <c r="KJ229" s="62"/>
      <c r="KK229" s="62"/>
      <c r="KL229" s="62"/>
      <c r="KM229" s="62"/>
    </row>
    <row r="230" spans="3:299" s="13" customFormat="1" x14ac:dyDescent="0.25">
      <c r="C230" s="62"/>
      <c r="D230" s="62"/>
      <c r="E230" s="62"/>
      <c r="F230" s="62"/>
      <c r="I230" s="14"/>
      <c r="J230" s="63"/>
      <c r="K230" s="14"/>
      <c r="L230" s="63"/>
      <c r="M230" s="63"/>
      <c r="Q230" s="51"/>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c r="GE230" s="62"/>
      <c r="GF230" s="62"/>
      <c r="GG230" s="62"/>
      <c r="GH230" s="62"/>
      <c r="GI230" s="62"/>
      <c r="GJ230" s="62"/>
      <c r="GK230" s="62"/>
      <c r="GL230" s="62"/>
      <c r="GM230" s="62"/>
      <c r="GN230" s="62"/>
      <c r="GO230" s="62"/>
      <c r="GP230" s="62"/>
      <c r="GQ230" s="62"/>
      <c r="GR230" s="62"/>
      <c r="GS230" s="62"/>
      <c r="GT230" s="62"/>
      <c r="GU230" s="62"/>
      <c r="GV230" s="62"/>
      <c r="GW230" s="62"/>
      <c r="GX230" s="62"/>
      <c r="GY230" s="62"/>
      <c r="GZ230" s="62"/>
      <c r="HA230" s="62"/>
      <c r="HB230" s="62"/>
      <c r="HC230" s="62"/>
      <c r="HD230" s="62"/>
      <c r="HE230" s="62"/>
      <c r="HF230" s="62"/>
      <c r="HG230" s="62"/>
      <c r="HH230" s="62"/>
      <c r="HI230" s="62"/>
      <c r="HJ230" s="62"/>
      <c r="HK230" s="62"/>
      <c r="HL230" s="62"/>
      <c r="HM230" s="62"/>
      <c r="HN230" s="62"/>
      <c r="HO230" s="62"/>
      <c r="HP230" s="62"/>
      <c r="HQ230" s="62"/>
      <c r="HR230" s="62"/>
      <c r="HS230" s="62"/>
      <c r="HT230" s="62"/>
      <c r="HU230" s="62"/>
      <c r="HV230" s="62"/>
      <c r="HW230" s="62"/>
      <c r="HX230" s="62"/>
      <c r="HY230" s="62"/>
      <c r="HZ230" s="62"/>
      <c r="IA230" s="62"/>
      <c r="IB230" s="62"/>
      <c r="IC230" s="62"/>
      <c r="ID230" s="62"/>
      <c r="IE230" s="62"/>
      <c r="IF230" s="62"/>
      <c r="IG230" s="62"/>
      <c r="IH230" s="62"/>
      <c r="II230" s="62"/>
      <c r="IJ230" s="62"/>
      <c r="IK230" s="62"/>
      <c r="IL230" s="62"/>
      <c r="IM230" s="62"/>
      <c r="IN230" s="62"/>
      <c r="IO230" s="62"/>
      <c r="IP230" s="62"/>
      <c r="IQ230" s="62"/>
      <c r="IR230" s="62"/>
      <c r="IS230" s="62"/>
      <c r="IT230" s="62"/>
      <c r="IU230" s="62"/>
      <c r="IV230" s="62"/>
      <c r="IW230" s="62"/>
      <c r="IX230" s="62"/>
      <c r="IY230" s="62"/>
      <c r="IZ230" s="62"/>
      <c r="JA230" s="62"/>
      <c r="JB230" s="62"/>
      <c r="JC230" s="62"/>
      <c r="JD230" s="62"/>
      <c r="JE230" s="62"/>
      <c r="JF230" s="62"/>
      <c r="JG230" s="62"/>
      <c r="JH230" s="62"/>
      <c r="JI230" s="62"/>
      <c r="JJ230" s="62"/>
      <c r="JK230" s="62"/>
      <c r="JL230" s="62"/>
      <c r="JM230" s="62"/>
      <c r="JN230" s="62"/>
      <c r="JO230" s="62"/>
      <c r="JP230" s="62"/>
      <c r="JQ230" s="62"/>
      <c r="JR230" s="62"/>
      <c r="JS230" s="62"/>
      <c r="JT230" s="62"/>
      <c r="JU230" s="62"/>
      <c r="JV230" s="62"/>
      <c r="JW230" s="62"/>
      <c r="JX230" s="62"/>
      <c r="JY230" s="62"/>
      <c r="JZ230" s="62"/>
      <c r="KA230" s="62"/>
      <c r="KB230" s="62"/>
      <c r="KC230" s="62"/>
      <c r="KD230" s="62"/>
      <c r="KE230" s="62"/>
      <c r="KF230" s="62"/>
      <c r="KG230" s="62"/>
      <c r="KH230" s="62"/>
      <c r="KI230" s="62"/>
      <c r="KJ230" s="62"/>
      <c r="KK230" s="62"/>
      <c r="KL230" s="62"/>
      <c r="KM230" s="62"/>
    </row>
    <row r="231" spans="3:299" s="13" customFormat="1" x14ac:dyDescent="0.25">
      <c r="C231" s="62"/>
      <c r="D231" s="62"/>
      <c r="E231" s="62"/>
      <c r="F231" s="62"/>
      <c r="I231" s="14"/>
      <c r="J231" s="63"/>
      <c r="K231" s="14"/>
      <c r="L231" s="63"/>
      <c r="M231" s="63"/>
      <c r="Q231" s="51"/>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62"/>
      <c r="HN231" s="62"/>
      <c r="HO231" s="62"/>
      <c r="HP231" s="62"/>
      <c r="HQ231" s="62"/>
      <c r="HR231" s="62"/>
      <c r="HS231" s="62"/>
      <c r="HT231" s="62"/>
      <c r="HU231" s="62"/>
      <c r="HV231" s="62"/>
      <c r="HW231" s="62"/>
      <c r="HX231" s="62"/>
      <c r="HY231" s="62"/>
      <c r="HZ231" s="62"/>
      <c r="IA231" s="62"/>
      <c r="IB231" s="62"/>
      <c r="IC231" s="62"/>
      <c r="ID231" s="62"/>
      <c r="IE231" s="62"/>
      <c r="IF231" s="62"/>
      <c r="IG231" s="62"/>
      <c r="IH231" s="62"/>
      <c r="II231" s="62"/>
      <c r="IJ231" s="62"/>
      <c r="IK231" s="62"/>
      <c r="IL231" s="62"/>
      <c r="IM231" s="62"/>
      <c r="IN231" s="62"/>
      <c r="IO231" s="62"/>
      <c r="IP231" s="62"/>
      <c r="IQ231" s="62"/>
      <c r="IR231" s="62"/>
      <c r="IS231" s="62"/>
      <c r="IT231" s="62"/>
      <c r="IU231" s="62"/>
      <c r="IV231" s="62"/>
      <c r="IW231" s="62"/>
      <c r="IX231" s="62"/>
      <c r="IY231" s="62"/>
      <c r="IZ231" s="62"/>
      <c r="JA231" s="62"/>
      <c r="JB231" s="62"/>
      <c r="JC231" s="62"/>
      <c r="JD231" s="62"/>
      <c r="JE231" s="62"/>
      <c r="JF231" s="62"/>
      <c r="JG231" s="62"/>
      <c r="JH231" s="62"/>
      <c r="JI231" s="62"/>
      <c r="JJ231" s="62"/>
      <c r="JK231" s="62"/>
      <c r="JL231" s="62"/>
      <c r="JM231" s="62"/>
      <c r="JN231" s="62"/>
      <c r="JO231" s="62"/>
      <c r="JP231" s="62"/>
      <c r="JQ231" s="62"/>
      <c r="JR231" s="62"/>
      <c r="JS231" s="62"/>
      <c r="JT231" s="62"/>
      <c r="JU231" s="62"/>
      <c r="JV231" s="62"/>
      <c r="JW231" s="62"/>
      <c r="JX231" s="62"/>
      <c r="JY231" s="62"/>
      <c r="JZ231" s="62"/>
      <c r="KA231" s="62"/>
      <c r="KB231" s="62"/>
      <c r="KC231" s="62"/>
      <c r="KD231" s="62"/>
      <c r="KE231" s="62"/>
      <c r="KF231" s="62"/>
      <c r="KG231" s="62"/>
      <c r="KH231" s="62"/>
      <c r="KI231" s="62"/>
      <c r="KJ231" s="62"/>
      <c r="KK231" s="62"/>
      <c r="KL231" s="62"/>
      <c r="KM231" s="62"/>
    </row>
    <row r="232" spans="3:299" s="13" customFormat="1" x14ac:dyDescent="0.25">
      <c r="C232" s="62"/>
      <c r="D232" s="62"/>
      <c r="E232" s="62"/>
      <c r="F232" s="62"/>
      <c r="I232" s="14"/>
      <c r="J232" s="63"/>
      <c r="K232" s="14"/>
      <c r="L232" s="63"/>
      <c r="M232" s="63"/>
      <c r="Q232" s="51"/>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2"/>
      <c r="GD232" s="62"/>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62"/>
      <c r="HN232" s="62"/>
      <c r="HO232" s="62"/>
      <c r="HP232" s="62"/>
      <c r="HQ232" s="62"/>
      <c r="HR232" s="62"/>
      <c r="HS232" s="62"/>
      <c r="HT232" s="62"/>
      <c r="HU232" s="62"/>
      <c r="HV232" s="62"/>
      <c r="HW232" s="62"/>
      <c r="HX232" s="62"/>
      <c r="HY232" s="62"/>
      <c r="HZ232" s="62"/>
      <c r="IA232" s="62"/>
      <c r="IB232" s="62"/>
      <c r="IC232" s="62"/>
      <c r="ID232" s="62"/>
      <c r="IE232" s="62"/>
      <c r="IF232" s="62"/>
      <c r="IG232" s="62"/>
      <c r="IH232" s="62"/>
      <c r="II232" s="62"/>
      <c r="IJ232" s="62"/>
      <c r="IK232" s="62"/>
      <c r="IL232" s="62"/>
      <c r="IM232" s="62"/>
      <c r="IN232" s="62"/>
      <c r="IO232" s="62"/>
      <c r="IP232" s="62"/>
      <c r="IQ232" s="62"/>
      <c r="IR232" s="62"/>
      <c r="IS232" s="62"/>
      <c r="IT232" s="62"/>
      <c r="IU232" s="62"/>
      <c r="IV232" s="62"/>
      <c r="IW232" s="62"/>
      <c r="IX232" s="62"/>
      <c r="IY232" s="62"/>
      <c r="IZ232" s="62"/>
      <c r="JA232" s="62"/>
      <c r="JB232" s="62"/>
      <c r="JC232" s="62"/>
      <c r="JD232" s="62"/>
      <c r="JE232" s="62"/>
      <c r="JF232" s="62"/>
      <c r="JG232" s="62"/>
      <c r="JH232" s="62"/>
      <c r="JI232" s="62"/>
      <c r="JJ232" s="62"/>
      <c r="JK232" s="62"/>
      <c r="JL232" s="62"/>
      <c r="JM232" s="62"/>
      <c r="JN232" s="62"/>
      <c r="JO232" s="62"/>
      <c r="JP232" s="62"/>
      <c r="JQ232" s="62"/>
      <c r="JR232" s="62"/>
      <c r="JS232" s="62"/>
      <c r="JT232" s="62"/>
      <c r="JU232" s="62"/>
      <c r="JV232" s="62"/>
      <c r="JW232" s="62"/>
      <c r="JX232" s="62"/>
      <c r="JY232" s="62"/>
      <c r="JZ232" s="62"/>
      <c r="KA232" s="62"/>
      <c r="KB232" s="62"/>
      <c r="KC232" s="62"/>
      <c r="KD232" s="62"/>
      <c r="KE232" s="62"/>
      <c r="KF232" s="62"/>
      <c r="KG232" s="62"/>
      <c r="KH232" s="62"/>
      <c r="KI232" s="62"/>
      <c r="KJ232" s="62"/>
      <c r="KK232" s="62"/>
      <c r="KL232" s="62"/>
      <c r="KM232" s="62"/>
    </row>
    <row r="233" spans="3:299" s="13" customFormat="1" x14ac:dyDescent="0.25">
      <c r="C233" s="62"/>
      <c r="D233" s="62"/>
      <c r="E233" s="62"/>
      <c r="F233" s="62"/>
      <c r="I233" s="14"/>
      <c r="J233" s="63"/>
      <c r="K233" s="14"/>
      <c r="L233" s="63"/>
      <c r="M233" s="63"/>
      <c r="Q233" s="51"/>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2"/>
      <c r="GD233" s="62"/>
      <c r="GE233" s="62"/>
      <c r="GF233" s="62"/>
      <c r="GG233" s="62"/>
      <c r="GH233" s="62"/>
      <c r="GI233" s="62"/>
      <c r="GJ233" s="62"/>
      <c r="GK233" s="62"/>
      <c r="GL233" s="62"/>
      <c r="GM233" s="62"/>
      <c r="GN233" s="62"/>
      <c r="GO233" s="62"/>
      <c r="GP233" s="62"/>
      <c r="GQ233" s="62"/>
      <c r="GR233" s="62"/>
      <c r="GS233" s="62"/>
      <c r="GT233" s="62"/>
      <c r="GU233" s="62"/>
      <c r="GV233" s="62"/>
      <c r="GW233" s="62"/>
      <c r="GX233" s="62"/>
      <c r="GY233" s="62"/>
      <c r="GZ233" s="62"/>
      <c r="HA233" s="62"/>
      <c r="HB233" s="62"/>
      <c r="HC233" s="62"/>
      <c r="HD233" s="62"/>
      <c r="HE233" s="62"/>
      <c r="HF233" s="62"/>
      <c r="HG233" s="62"/>
      <c r="HH233" s="62"/>
      <c r="HI233" s="62"/>
      <c r="HJ233" s="62"/>
      <c r="HK233" s="62"/>
      <c r="HL233" s="62"/>
      <c r="HM233" s="62"/>
      <c r="HN233" s="62"/>
      <c r="HO233" s="62"/>
      <c r="HP233" s="62"/>
      <c r="HQ233" s="62"/>
      <c r="HR233" s="62"/>
      <c r="HS233" s="62"/>
      <c r="HT233" s="62"/>
      <c r="HU233" s="62"/>
      <c r="HV233" s="62"/>
      <c r="HW233" s="62"/>
      <c r="HX233" s="62"/>
      <c r="HY233" s="62"/>
      <c r="HZ233" s="62"/>
      <c r="IA233" s="62"/>
      <c r="IB233" s="62"/>
      <c r="IC233" s="62"/>
      <c r="ID233" s="62"/>
      <c r="IE233" s="62"/>
      <c r="IF233" s="62"/>
      <c r="IG233" s="62"/>
      <c r="IH233" s="62"/>
      <c r="II233" s="62"/>
      <c r="IJ233" s="62"/>
      <c r="IK233" s="62"/>
      <c r="IL233" s="62"/>
      <c r="IM233" s="62"/>
      <c r="IN233" s="62"/>
      <c r="IO233" s="62"/>
      <c r="IP233" s="62"/>
      <c r="IQ233" s="62"/>
      <c r="IR233" s="62"/>
      <c r="IS233" s="62"/>
      <c r="IT233" s="62"/>
      <c r="IU233" s="62"/>
      <c r="IV233" s="62"/>
      <c r="IW233" s="62"/>
      <c r="IX233" s="62"/>
      <c r="IY233" s="62"/>
      <c r="IZ233" s="62"/>
      <c r="JA233" s="62"/>
      <c r="JB233" s="62"/>
      <c r="JC233" s="62"/>
      <c r="JD233" s="62"/>
      <c r="JE233" s="62"/>
      <c r="JF233" s="62"/>
      <c r="JG233" s="62"/>
      <c r="JH233" s="62"/>
      <c r="JI233" s="62"/>
      <c r="JJ233" s="62"/>
      <c r="JK233" s="62"/>
      <c r="JL233" s="62"/>
      <c r="JM233" s="62"/>
      <c r="JN233" s="62"/>
      <c r="JO233" s="62"/>
      <c r="JP233" s="62"/>
      <c r="JQ233" s="62"/>
      <c r="JR233" s="62"/>
      <c r="JS233" s="62"/>
      <c r="JT233" s="62"/>
      <c r="JU233" s="62"/>
      <c r="JV233" s="62"/>
      <c r="JW233" s="62"/>
      <c r="JX233" s="62"/>
      <c r="JY233" s="62"/>
      <c r="JZ233" s="62"/>
      <c r="KA233" s="62"/>
      <c r="KB233" s="62"/>
      <c r="KC233" s="62"/>
      <c r="KD233" s="62"/>
      <c r="KE233" s="62"/>
      <c r="KF233" s="62"/>
      <c r="KG233" s="62"/>
      <c r="KH233" s="62"/>
      <c r="KI233" s="62"/>
      <c r="KJ233" s="62"/>
      <c r="KK233" s="62"/>
      <c r="KL233" s="62"/>
      <c r="KM233" s="62"/>
    </row>
    <row r="234" spans="3:299" s="13" customFormat="1" x14ac:dyDescent="0.25">
      <c r="C234" s="62"/>
      <c r="D234" s="62"/>
      <c r="E234" s="62"/>
      <c r="F234" s="62"/>
      <c r="I234" s="14"/>
      <c r="J234" s="63"/>
      <c r="K234" s="14"/>
      <c r="L234" s="63"/>
      <c r="M234" s="63"/>
      <c r="Q234" s="51"/>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c r="GE234" s="62"/>
      <c r="GF234" s="62"/>
      <c r="GG234" s="62"/>
      <c r="GH234" s="62"/>
      <c r="GI234" s="62"/>
      <c r="GJ234" s="62"/>
      <c r="GK234" s="62"/>
      <c r="GL234" s="62"/>
      <c r="GM234" s="62"/>
      <c r="GN234" s="62"/>
      <c r="GO234" s="62"/>
      <c r="GP234" s="62"/>
      <c r="GQ234" s="62"/>
      <c r="GR234" s="62"/>
      <c r="GS234" s="62"/>
      <c r="GT234" s="62"/>
      <c r="GU234" s="62"/>
      <c r="GV234" s="62"/>
      <c r="GW234" s="62"/>
      <c r="GX234" s="62"/>
      <c r="GY234" s="62"/>
      <c r="GZ234" s="62"/>
      <c r="HA234" s="62"/>
      <c r="HB234" s="62"/>
      <c r="HC234" s="62"/>
      <c r="HD234" s="62"/>
      <c r="HE234" s="62"/>
      <c r="HF234" s="62"/>
      <c r="HG234" s="62"/>
      <c r="HH234" s="62"/>
      <c r="HI234" s="62"/>
      <c r="HJ234" s="62"/>
      <c r="HK234" s="62"/>
      <c r="HL234" s="62"/>
      <c r="HM234" s="62"/>
      <c r="HN234" s="62"/>
      <c r="HO234" s="62"/>
      <c r="HP234" s="62"/>
      <c r="HQ234" s="62"/>
      <c r="HR234" s="62"/>
      <c r="HS234" s="62"/>
      <c r="HT234" s="62"/>
      <c r="HU234" s="62"/>
      <c r="HV234" s="62"/>
      <c r="HW234" s="62"/>
      <c r="HX234" s="62"/>
      <c r="HY234" s="62"/>
      <c r="HZ234" s="62"/>
      <c r="IA234" s="62"/>
      <c r="IB234" s="62"/>
      <c r="IC234" s="62"/>
      <c r="ID234" s="62"/>
      <c r="IE234" s="62"/>
      <c r="IF234" s="62"/>
      <c r="IG234" s="62"/>
      <c r="IH234" s="62"/>
      <c r="II234" s="62"/>
      <c r="IJ234" s="62"/>
      <c r="IK234" s="62"/>
      <c r="IL234" s="62"/>
      <c r="IM234" s="62"/>
      <c r="IN234" s="62"/>
      <c r="IO234" s="62"/>
      <c r="IP234" s="62"/>
      <c r="IQ234" s="62"/>
      <c r="IR234" s="62"/>
      <c r="IS234" s="62"/>
      <c r="IT234" s="62"/>
      <c r="IU234" s="62"/>
      <c r="IV234" s="62"/>
      <c r="IW234" s="62"/>
      <c r="IX234" s="62"/>
      <c r="IY234" s="62"/>
      <c r="IZ234" s="62"/>
      <c r="JA234" s="62"/>
      <c r="JB234" s="62"/>
      <c r="JC234" s="62"/>
      <c r="JD234" s="62"/>
      <c r="JE234" s="62"/>
      <c r="JF234" s="62"/>
      <c r="JG234" s="62"/>
      <c r="JH234" s="62"/>
      <c r="JI234" s="62"/>
      <c r="JJ234" s="62"/>
      <c r="JK234" s="62"/>
      <c r="JL234" s="62"/>
      <c r="JM234" s="62"/>
      <c r="JN234" s="62"/>
      <c r="JO234" s="62"/>
      <c r="JP234" s="62"/>
      <c r="JQ234" s="62"/>
      <c r="JR234" s="62"/>
      <c r="JS234" s="62"/>
      <c r="JT234" s="62"/>
      <c r="JU234" s="62"/>
      <c r="JV234" s="62"/>
      <c r="JW234" s="62"/>
      <c r="JX234" s="62"/>
      <c r="JY234" s="62"/>
      <c r="JZ234" s="62"/>
      <c r="KA234" s="62"/>
      <c r="KB234" s="62"/>
      <c r="KC234" s="62"/>
      <c r="KD234" s="62"/>
      <c r="KE234" s="62"/>
      <c r="KF234" s="62"/>
      <c r="KG234" s="62"/>
      <c r="KH234" s="62"/>
      <c r="KI234" s="62"/>
      <c r="KJ234" s="62"/>
      <c r="KK234" s="62"/>
      <c r="KL234" s="62"/>
      <c r="KM234" s="62"/>
    </row>
    <row r="235" spans="3:299" s="13" customFormat="1" x14ac:dyDescent="0.25">
      <c r="C235" s="62"/>
      <c r="D235" s="62"/>
      <c r="E235" s="62"/>
      <c r="F235" s="62"/>
      <c r="I235" s="14"/>
      <c r="J235" s="63"/>
      <c r="K235" s="14"/>
      <c r="L235" s="63"/>
      <c r="M235" s="63"/>
      <c r="Q235" s="51"/>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2"/>
      <c r="GD235" s="62"/>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62"/>
      <c r="HN235" s="62"/>
      <c r="HO235" s="62"/>
      <c r="HP235" s="62"/>
      <c r="HQ235" s="62"/>
      <c r="HR235" s="62"/>
      <c r="HS235" s="62"/>
      <c r="HT235" s="62"/>
      <c r="HU235" s="62"/>
      <c r="HV235" s="62"/>
      <c r="HW235" s="62"/>
      <c r="HX235" s="62"/>
      <c r="HY235" s="62"/>
      <c r="HZ235" s="62"/>
      <c r="IA235" s="62"/>
      <c r="IB235" s="62"/>
      <c r="IC235" s="62"/>
      <c r="ID235" s="62"/>
      <c r="IE235" s="62"/>
      <c r="IF235" s="62"/>
      <c r="IG235" s="62"/>
      <c r="IH235" s="62"/>
      <c r="II235" s="62"/>
      <c r="IJ235" s="62"/>
      <c r="IK235" s="62"/>
      <c r="IL235" s="62"/>
      <c r="IM235" s="62"/>
      <c r="IN235" s="62"/>
      <c r="IO235" s="62"/>
      <c r="IP235" s="62"/>
      <c r="IQ235" s="62"/>
      <c r="IR235" s="62"/>
      <c r="IS235" s="62"/>
      <c r="IT235" s="62"/>
      <c r="IU235" s="62"/>
      <c r="IV235" s="62"/>
      <c r="IW235" s="62"/>
      <c r="IX235" s="62"/>
      <c r="IY235" s="62"/>
      <c r="IZ235" s="62"/>
      <c r="JA235" s="62"/>
      <c r="JB235" s="62"/>
      <c r="JC235" s="62"/>
      <c r="JD235" s="62"/>
      <c r="JE235" s="62"/>
      <c r="JF235" s="62"/>
      <c r="JG235" s="62"/>
      <c r="JH235" s="62"/>
      <c r="JI235" s="62"/>
      <c r="JJ235" s="62"/>
      <c r="JK235" s="62"/>
      <c r="JL235" s="62"/>
      <c r="JM235" s="62"/>
      <c r="JN235" s="62"/>
      <c r="JO235" s="62"/>
      <c r="JP235" s="62"/>
      <c r="JQ235" s="62"/>
      <c r="JR235" s="62"/>
      <c r="JS235" s="62"/>
      <c r="JT235" s="62"/>
      <c r="JU235" s="62"/>
      <c r="JV235" s="62"/>
      <c r="JW235" s="62"/>
      <c r="JX235" s="62"/>
      <c r="JY235" s="62"/>
      <c r="JZ235" s="62"/>
      <c r="KA235" s="62"/>
      <c r="KB235" s="62"/>
      <c r="KC235" s="62"/>
      <c r="KD235" s="62"/>
      <c r="KE235" s="62"/>
      <c r="KF235" s="62"/>
      <c r="KG235" s="62"/>
      <c r="KH235" s="62"/>
      <c r="KI235" s="62"/>
      <c r="KJ235" s="62"/>
      <c r="KK235" s="62"/>
      <c r="KL235" s="62"/>
      <c r="KM235" s="62"/>
    </row>
    <row r="236" spans="3:299" s="13" customFormat="1" x14ac:dyDescent="0.25">
      <c r="C236" s="62"/>
      <c r="D236" s="62"/>
      <c r="E236" s="62"/>
      <c r="F236" s="62"/>
      <c r="I236" s="14"/>
      <c r="J236" s="63"/>
      <c r="K236" s="14"/>
      <c r="L236" s="63"/>
      <c r="M236" s="63"/>
      <c r="Q236" s="51"/>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c r="GE236" s="62"/>
      <c r="GF236" s="62"/>
      <c r="GG236" s="62"/>
      <c r="GH236" s="62"/>
      <c r="GI236" s="62"/>
      <c r="GJ236" s="62"/>
      <c r="GK236" s="62"/>
      <c r="GL236" s="62"/>
      <c r="GM236" s="62"/>
      <c r="GN236" s="62"/>
      <c r="GO236" s="62"/>
      <c r="GP236" s="62"/>
      <c r="GQ236" s="62"/>
      <c r="GR236" s="62"/>
      <c r="GS236" s="62"/>
      <c r="GT236" s="62"/>
      <c r="GU236" s="62"/>
      <c r="GV236" s="62"/>
      <c r="GW236" s="62"/>
      <c r="GX236" s="62"/>
      <c r="GY236" s="62"/>
      <c r="GZ236" s="62"/>
      <c r="HA236" s="62"/>
      <c r="HB236" s="62"/>
      <c r="HC236" s="62"/>
      <c r="HD236" s="62"/>
      <c r="HE236" s="62"/>
      <c r="HF236" s="62"/>
      <c r="HG236" s="62"/>
      <c r="HH236" s="62"/>
      <c r="HI236" s="62"/>
      <c r="HJ236" s="62"/>
      <c r="HK236" s="62"/>
      <c r="HL236" s="62"/>
      <c r="HM236" s="62"/>
      <c r="HN236" s="62"/>
      <c r="HO236" s="62"/>
      <c r="HP236" s="62"/>
      <c r="HQ236" s="62"/>
      <c r="HR236" s="62"/>
      <c r="HS236" s="62"/>
      <c r="HT236" s="62"/>
      <c r="HU236" s="62"/>
      <c r="HV236" s="62"/>
      <c r="HW236" s="62"/>
      <c r="HX236" s="62"/>
      <c r="HY236" s="62"/>
      <c r="HZ236" s="62"/>
      <c r="IA236" s="62"/>
      <c r="IB236" s="62"/>
      <c r="IC236" s="62"/>
      <c r="ID236" s="62"/>
      <c r="IE236" s="62"/>
      <c r="IF236" s="62"/>
      <c r="IG236" s="62"/>
      <c r="IH236" s="62"/>
      <c r="II236" s="62"/>
      <c r="IJ236" s="62"/>
      <c r="IK236" s="62"/>
      <c r="IL236" s="62"/>
      <c r="IM236" s="62"/>
      <c r="IN236" s="62"/>
      <c r="IO236" s="62"/>
      <c r="IP236" s="62"/>
      <c r="IQ236" s="62"/>
      <c r="IR236" s="62"/>
      <c r="IS236" s="62"/>
      <c r="IT236" s="62"/>
      <c r="IU236" s="62"/>
      <c r="IV236" s="62"/>
      <c r="IW236" s="62"/>
      <c r="IX236" s="62"/>
      <c r="IY236" s="62"/>
      <c r="IZ236" s="62"/>
      <c r="JA236" s="62"/>
      <c r="JB236" s="62"/>
      <c r="JC236" s="62"/>
      <c r="JD236" s="62"/>
      <c r="JE236" s="62"/>
      <c r="JF236" s="62"/>
      <c r="JG236" s="62"/>
      <c r="JH236" s="62"/>
      <c r="JI236" s="62"/>
      <c r="JJ236" s="62"/>
      <c r="JK236" s="62"/>
      <c r="JL236" s="62"/>
      <c r="JM236" s="62"/>
      <c r="JN236" s="62"/>
      <c r="JO236" s="62"/>
      <c r="JP236" s="62"/>
      <c r="JQ236" s="62"/>
      <c r="JR236" s="62"/>
      <c r="JS236" s="62"/>
      <c r="JT236" s="62"/>
      <c r="JU236" s="62"/>
      <c r="JV236" s="62"/>
      <c r="JW236" s="62"/>
      <c r="JX236" s="62"/>
      <c r="JY236" s="62"/>
      <c r="JZ236" s="62"/>
      <c r="KA236" s="62"/>
      <c r="KB236" s="62"/>
      <c r="KC236" s="62"/>
      <c r="KD236" s="62"/>
      <c r="KE236" s="62"/>
      <c r="KF236" s="62"/>
      <c r="KG236" s="62"/>
      <c r="KH236" s="62"/>
      <c r="KI236" s="62"/>
      <c r="KJ236" s="62"/>
      <c r="KK236" s="62"/>
      <c r="KL236" s="62"/>
      <c r="KM236" s="62"/>
    </row>
    <row r="237" spans="3:299" s="13" customFormat="1" x14ac:dyDescent="0.25">
      <c r="C237" s="62"/>
      <c r="D237" s="62"/>
      <c r="E237" s="62"/>
      <c r="F237" s="62"/>
      <c r="I237" s="14"/>
      <c r="J237" s="63"/>
      <c r="K237" s="14"/>
      <c r="L237" s="63"/>
      <c r="M237" s="63"/>
      <c r="Q237" s="51"/>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c r="GE237" s="62"/>
      <c r="GF237" s="62"/>
      <c r="GG237" s="62"/>
      <c r="GH237" s="62"/>
      <c r="GI237" s="62"/>
      <c r="GJ237" s="62"/>
      <c r="GK237" s="62"/>
      <c r="GL237" s="62"/>
      <c r="GM237" s="62"/>
      <c r="GN237" s="62"/>
      <c r="GO237" s="62"/>
      <c r="GP237" s="62"/>
      <c r="GQ237" s="62"/>
      <c r="GR237" s="62"/>
      <c r="GS237" s="62"/>
      <c r="GT237" s="62"/>
      <c r="GU237" s="62"/>
      <c r="GV237" s="62"/>
      <c r="GW237" s="62"/>
      <c r="GX237" s="62"/>
      <c r="GY237" s="62"/>
      <c r="GZ237" s="62"/>
      <c r="HA237" s="62"/>
      <c r="HB237" s="62"/>
      <c r="HC237" s="62"/>
      <c r="HD237" s="62"/>
      <c r="HE237" s="62"/>
      <c r="HF237" s="62"/>
      <c r="HG237" s="62"/>
      <c r="HH237" s="62"/>
      <c r="HI237" s="62"/>
      <c r="HJ237" s="62"/>
      <c r="HK237" s="62"/>
      <c r="HL237" s="62"/>
      <c r="HM237" s="62"/>
      <c r="HN237" s="62"/>
      <c r="HO237" s="62"/>
      <c r="HP237" s="62"/>
      <c r="HQ237" s="62"/>
      <c r="HR237" s="62"/>
      <c r="HS237" s="62"/>
      <c r="HT237" s="62"/>
      <c r="HU237" s="62"/>
      <c r="HV237" s="62"/>
      <c r="HW237" s="62"/>
      <c r="HX237" s="62"/>
      <c r="HY237" s="62"/>
      <c r="HZ237" s="62"/>
      <c r="IA237" s="62"/>
      <c r="IB237" s="62"/>
      <c r="IC237" s="62"/>
      <c r="ID237" s="62"/>
      <c r="IE237" s="62"/>
      <c r="IF237" s="62"/>
      <c r="IG237" s="62"/>
      <c r="IH237" s="62"/>
      <c r="II237" s="62"/>
      <c r="IJ237" s="62"/>
      <c r="IK237" s="62"/>
      <c r="IL237" s="62"/>
      <c r="IM237" s="62"/>
      <c r="IN237" s="62"/>
      <c r="IO237" s="62"/>
      <c r="IP237" s="62"/>
      <c r="IQ237" s="62"/>
      <c r="IR237" s="62"/>
      <c r="IS237" s="62"/>
      <c r="IT237" s="62"/>
      <c r="IU237" s="62"/>
      <c r="IV237" s="62"/>
      <c r="IW237" s="62"/>
      <c r="IX237" s="62"/>
      <c r="IY237" s="62"/>
      <c r="IZ237" s="62"/>
      <c r="JA237" s="62"/>
      <c r="JB237" s="62"/>
      <c r="JC237" s="62"/>
      <c r="JD237" s="62"/>
      <c r="JE237" s="62"/>
      <c r="JF237" s="62"/>
      <c r="JG237" s="62"/>
      <c r="JH237" s="62"/>
      <c r="JI237" s="62"/>
      <c r="JJ237" s="62"/>
      <c r="JK237" s="62"/>
      <c r="JL237" s="62"/>
      <c r="JM237" s="62"/>
      <c r="JN237" s="62"/>
      <c r="JO237" s="62"/>
      <c r="JP237" s="62"/>
      <c r="JQ237" s="62"/>
      <c r="JR237" s="62"/>
      <c r="JS237" s="62"/>
      <c r="JT237" s="62"/>
      <c r="JU237" s="62"/>
      <c r="JV237" s="62"/>
      <c r="JW237" s="62"/>
      <c r="JX237" s="62"/>
      <c r="JY237" s="62"/>
      <c r="JZ237" s="62"/>
      <c r="KA237" s="62"/>
      <c r="KB237" s="62"/>
      <c r="KC237" s="62"/>
      <c r="KD237" s="62"/>
      <c r="KE237" s="62"/>
      <c r="KF237" s="62"/>
      <c r="KG237" s="62"/>
      <c r="KH237" s="62"/>
      <c r="KI237" s="62"/>
      <c r="KJ237" s="62"/>
      <c r="KK237" s="62"/>
      <c r="KL237" s="62"/>
      <c r="KM237" s="62"/>
    </row>
    <row r="238" spans="3:299" s="13" customFormat="1" x14ac:dyDescent="0.25">
      <c r="C238" s="62"/>
      <c r="D238" s="62"/>
      <c r="E238" s="62"/>
      <c r="F238" s="62"/>
      <c r="I238" s="14"/>
      <c r="J238" s="63"/>
      <c r="K238" s="14"/>
      <c r="L238" s="63"/>
      <c r="M238" s="63"/>
      <c r="Q238" s="51"/>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c r="GN238" s="62"/>
      <c r="GO238" s="62"/>
      <c r="GP238" s="62"/>
      <c r="GQ238" s="62"/>
      <c r="GR238" s="62"/>
      <c r="GS238" s="62"/>
      <c r="GT238" s="62"/>
      <c r="GU238" s="62"/>
      <c r="GV238" s="62"/>
      <c r="GW238" s="62"/>
      <c r="GX238" s="62"/>
      <c r="GY238" s="62"/>
      <c r="GZ238" s="62"/>
      <c r="HA238" s="62"/>
      <c r="HB238" s="62"/>
      <c r="HC238" s="62"/>
      <c r="HD238" s="62"/>
      <c r="HE238" s="62"/>
      <c r="HF238" s="62"/>
      <c r="HG238" s="62"/>
      <c r="HH238" s="62"/>
      <c r="HI238" s="62"/>
      <c r="HJ238" s="62"/>
      <c r="HK238" s="62"/>
      <c r="HL238" s="62"/>
      <c r="HM238" s="62"/>
      <c r="HN238" s="62"/>
      <c r="HO238" s="62"/>
      <c r="HP238" s="62"/>
      <c r="HQ238" s="62"/>
      <c r="HR238" s="62"/>
      <c r="HS238" s="62"/>
      <c r="HT238" s="62"/>
      <c r="HU238" s="62"/>
      <c r="HV238" s="62"/>
      <c r="HW238" s="62"/>
      <c r="HX238" s="62"/>
      <c r="HY238" s="62"/>
      <c r="HZ238" s="62"/>
      <c r="IA238" s="62"/>
      <c r="IB238" s="62"/>
      <c r="IC238" s="62"/>
      <c r="ID238" s="62"/>
      <c r="IE238" s="62"/>
      <c r="IF238" s="62"/>
      <c r="IG238" s="62"/>
      <c r="IH238" s="62"/>
      <c r="II238" s="62"/>
      <c r="IJ238" s="62"/>
      <c r="IK238" s="62"/>
      <c r="IL238" s="62"/>
      <c r="IM238" s="62"/>
      <c r="IN238" s="62"/>
      <c r="IO238" s="62"/>
      <c r="IP238" s="62"/>
      <c r="IQ238" s="62"/>
      <c r="IR238" s="62"/>
      <c r="IS238" s="62"/>
      <c r="IT238" s="62"/>
      <c r="IU238" s="62"/>
      <c r="IV238" s="62"/>
      <c r="IW238" s="62"/>
      <c r="IX238" s="62"/>
      <c r="IY238" s="62"/>
      <c r="IZ238" s="62"/>
      <c r="JA238" s="62"/>
      <c r="JB238" s="62"/>
      <c r="JC238" s="62"/>
      <c r="JD238" s="62"/>
      <c r="JE238" s="62"/>
      <c r="JF238" s="62"/>
      <c r="JG238" s="62"/>
      <c r="JH238" s="62"/>
      <c r="JI238" s="62"/>
      <c r="JJ238" s="62"/>
      <c r="JK238" s="62"/>
      <c r="JL238" s="62"/>
      <c r="JM238" s="62"/>
      <c r="JN238" s="62"/>
      <c r="JO238" s="62"/>
      <c r="JP238" s="62"/>
      <c r="JQ238" s="62"/>
      <c r="JR238" s="62"/>
      <c r="JS238" s="62"/>
      <c r="JT238" s="62"/>
      <c r="JU238" s="62"/>
      <c r="JV238" s="62"/>
      <c r="JW238" s="62"/>
      <c r="JX238" s="62"/>
      <c r="JY238" s="62"/>
      <c r="JZ238" s="62"/>
      <c r="KA238" s="62"/>
      <c r="KB238" s="62"/>
      <c r="KC238" s="62"/>
      <c r="KD238" s="62"/>
      <c r="KE238" s="62"/>
      <c r="KF238" s="62"/>
      <c r="KG238" s="62"/>
      <c r="KH238" s="62"/>
      <c r="KI238" s="62"/>
      <c r="KJ238" s="62"/>
      <c r="KK238" s="62"/>
      <c r="KL238" s="62"/>
      <c r="KM238" s="62"/>
    </row>
    <row r="239" spans="3:299" s="13" customFormat="1" x14ac:dyDescent="0.25">
      <c r="C239" s="62"/>
      <c r="D239" s="62"/>
      <c r="E239" s="62"/>
      <c r="F239" s="62"/>
      <c r="I239" s="14"/>
      <c r="J239" s="63"/>
      <c r="K239" s="14"/>
      <c r="L239" s="63"/>
      <c r="M239" s="63"/>
      <c r="Q239" s="51"/>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c r="GE239" s="62"/>
      <c r="GF239" s="62"/>
      <c r="GG239" s="62"/>
      <c r="GH239" s="62"/>
      <c r="GI239" s="62"/>
      <c r="GJ239" s="62"/>
      <c r="GK239" s="62"/>
      <c r="GL239" s="62"/>
      <c r="GM239" s="62"/>
      <c r="GN239" s="62"/>
      <c r="GO239" s="62"/>
      <c r="GP239" s="62"/>
      <c r="GQ239" s="62"/>
      <c r="GR239" s="62"/>
      <c r="GS239" s="62"/>
      <c r="GT239" s="62"/>
      <c r="GU239" s="62"/>
      <c r="GV239" s="62"/>
      <c r="GW239" s="62"/>
      <c r="GX239" s="62"/>
      <c r="GY239" s="62"/>
      <c r="GZ239" s="62"/>
      <c r="HA239" s="62"/>
      <c r="HB239" s="62"/>
      <c r="HC239" s="62"/>
      <c r="HD239" s="62"/>
      <c r="HE239" s="62"/>
      <c r="HF239" s="62"/>
      <c r="HG239" s="62"/>
      <c r="HH239" s="62"/>
      <c r="HI239" s="62"/>
      <c r="HJ239" s="62"/>
      <c r="HK239" s="62"/>
      <c r="HL239" s="62"/>
      <c r="HM239" s="62"/>
      <c r="HN239" s="62"/>
      <c r="HO239" s="62"/>
      <c r="HP239" s="62"/>
      <c r="HQ239" s="62"/>
      <c r="HR239" s="62"/>
      <c r="HS239" s="62"/>
      <c r="HT239" s="62"/>
      <c r="HU239" s="62"/>
      <c r="HV239" s="62"/>
      <c r="HW239" s="62"/>
      <c r="HX239" s="62"/>
      <c r="HY239" s="62"/>
      <c r="HZ239" s="62"/>
      <c r="IA239" s="62"/>
      <c r="IB239" s="62"/>
      <c r="IC239" s="62"/>
      <c r="ID239" s="62"/>
      <c r="IE239" s="62"/>
      <c r="IF239" s="62"/>
      <c r="IG239" s="62"/>
      <c r="IH239" s="62"/>
      <c r="II239" s="62"/>
      <c r="IJ239" s="62"/>
      <c r="IK239" s="62"/>
      <c r="IL239" s="62"/>
      <c r="IM239" s="62"/>
      <c r="IN239" s="62"/>
      <c r="IO239" s="62"/>
      <c r="IP239" s="62"/>
      <c r="IQ239" s="62"/>
      <c r="IR239" s="62"/>
      <c r="IS239" s="62"/>
      <c r="IT239" s="62"/>
      <c r="IU239" s="62"/>
      <c r="IV239" s="62"/>
      <c r="IW239" s="62"/>
      <c r="IX239" s="62"/>
      <c r="IY239" s="62"/>
      <c r="IZ239" s="62"/>
      <c r="JA239" s="62"/>
      <c r="JB239" s="62"/>
      <c r="JC239" s="62"/>
      <c r="JD239" s="62"/>
      <c r="JE239" s="62"/>
      <c r="JF239" s="62"/>
      <c r="JG239" s="62"/>
      <c r="JH239" s="62"/>
      <c r="JI239" s="62"/>
      <c r="JJ239" s="62"/>
      <c r="JK239" s="62"/>
      <c r="JL239" s="62"/>
      <c r="JM239" s="62"/>
      <c r="JN239" s="62"/>
      <c r="JO239" s="62"/>
      <c r="JP239" s="62"/>
      <c r="JQ239" s="62"/>
      <c r="JR239" s="62"/>
      <c r="JS239" s="62"/>
      <c r="JT239" s="62"/>
      <c r="JU239" s="62"/>
      <c r="JV239" s="62"/>
      <c r="JW239" s="62"/>
      <c r="JX239" s="62"/>
      <c r="JY239" s="62"/>
      <c r="JZ239" s="62"/>
      <c r="KA239" s="62"/>
      <c r="KB239" s="62"/>
      <c r="KC239" s="62"/>
      <c r="KD239" s="62"/>
      <c r="KE239" s="62"/>
      <c r="KF239" s="62"/>
      <c r="KG239" s="62"/>
      <c r="KH239" s="62"/>
      <c r="KI239" s="62"/>
      <c r="KJ239" s="62"/>
      <c r="KK239" s="62"/>
      <c r="KL239" s="62"/>
      <c r="KM239" s="62"/>
    </row>
    <row r="240" spans="3:299" s="13" customFormat="1" x14ac:dyDescent="0.25">
      <c r="C240" s="62"/>
      <c r="D240" s="62"/>
      <c r="E240" s="62"/>
      <c r="F240" s="62"/>
      <c r="I240" s="14"/>
      <c r="J240" s="63"/>
      <c r="K240" s="14"/>
      <c r="L240" s="63"/>
      <c r="M240" s="63"/>
      <c r="Q240" s="51"/>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c r="GE240" s="62"/>
      <c r="GF240" s="62"/>
      <c r="GG240" s="62"/>
      <c r="GH240" s="62"/>
      <c r="GI240" s="62"/>
      <c r="GJ240" s="62"/>
      <c r="GK240" s="62"/>
      <c r="GL240" s="62"/>
      <c r="GM240" s="62"/>
      <c r="GN240" s="62"/>
      <c r="GO240" s="62"/>
      <c r="GP240" s="62"/>
      <c r="GQ240" s="62"/>
      <c r="GR240" s="62"/>
      <c r="GS240" s="62"/>
      <c r="GT240" s="62"/>
      <c r="GU240" s="62"/>
      <c r="GV240" s="62"/>
      <c r="GW240" s="62"/>
      <c r="GX240" s="62"/>
      <c r="GY240" s="62"/>
      <c r="GZ240" s="62"/>
      <c r="HA240" s="62"/>
      <c r="HB240" s="62"/>
      <c r="HC240" s="62"/>
      <c r="HD240" s="62"/>
      <c r="HE240" s="62"/>
      <c r="HF240" s="62"/>
      <c r="HG240" s="62"/>
      <c r="HH240" s="62"/>
      <c r="HI240" s="62"/>
      <c r="HJ240" s="62"/>
      <c r="HK240" s="62"/>
      <c r="HL240" s="62"/>
      <c r="HM240" s="62"/>
      <c r="HN240" s="62"/>
      <c r="HO240" s="62"/>
      <c r="HP240" s="62"/>
      <c r="HQ240" s="62"/>
      <c r="HR240" s="62"/>
      <c r="HS240" s="62"/>
      <c r="HT240" s="62"/>
      <c r="HU240" s="62"/>
      <c r="HV240" s="62"/>
      <c r="HW240" s="62"/>
      <c r="HX240" s="62"/>
      <c r="HY240" s="62"/>
      <c r="HZ240" s="62"/>
      <c r="IA240" s="62"/>
      <c r="IB240" s="62"/>
      <c r="IC240" s="62"/>
      <c r="ID240" s="62"/>
      <c r="IE240" s="62"/>
      <c r="IF240" s="62"/>
      <c r="IG240" s="62"/>
      <c r="IH240" s="62"/>
      <c r="II240" s="62"/>
      <c r="IJ240" s="62"/>
      <c r="IK240" s="62"/>
      <c r="IL240" s="62"/>
      <c r="IM240" s="62"/>
      <c r="IN240" s="62"/>
      <c r="IO240" s="62"/>
      <c r="IP240" s="62"/>
      <c r="IQ240" s="62"/>
      <c r="IR240" s="62"/>
      <c r="IS240" s="62"/>
      <c r="IT240" s="62"/>
      <c r="IU240" s="62"/>
      <c r="IV240" s="62"/>
      <c r="IW240" s="62"/>
      <c r="IX240" s="62"/>
      <c r="IY240" s="62"/>
      <c r="IZ240" s="62"/>
      <c r="JA240" s="62"/>
      <c r="JB240" s="62"/>
      <c r="JC240" s="62"/>
      <c r="JD240" s="62"/>
      <c r="JE240" s="62"/>
      <c r="JF240" s="62"/>
      <c r="JG240" s="62"/>
      <c r="JH240" s="62"/>
      <c r="JI240" s="62"/>
      <c r="JJ240" s="62"/>
      <c r="JK240" s="62"/>
      <c r="JL240" s="62"/>
      <c r="JM240" s="62"/>
      <c r="JN240" s="62"/>
      <c r="JO240" s="62"/>
      <c r="JP240" s="62"/>
      <c r="JQ240" s="62"/>
      <c r="JR240" s="62"/>
      <c r="JS240" s="62"/>
      <c r="JT240" s="62"/>
      <c r="JU240" s="62"/>
      <c r="JV240" s="62"/>
      <c r="JW240" s="62"/>
      <c r="JX240" s="62"/>
      <c r="JY240" s="62"/>
      <c r="JZ240" s="62"/>
      <c r="KA240" s="62"/>
      <c r="KB240" s="62"/>
      <c r="KC240" s="62"/>
      <c r="KD240" s="62"/>
      <c r="KE240" s="62"/>
      <c r="KF240" s="62"/>
      <c r="KG240" s="62"/>
      <c r="KH240" s="62"/>
      <c r="KI240" s="62"/>
      <c r="KJ240" s="62"/>
      <c r="KK240" s="62"/>
      <c r="KL240" s="62"/>
      <c r="KM240" s="62"/>
    </row>
    <row r="241" spans="3:299" s="13" customFormat="1" x14ac:dyDescent="0.25">
      <c r="C241" s="62"/>
      <c r="D241" s="62"/>
      <c r="E241" s="62"/>
      <c r="F241" s="62"/>
      <c r="I241" s="14"/>
      <c r="J241" s="63"/>
      <c r="K241" s="14"/>
      <c r="L241" s="63"/>
      <c r="M241" s="63"/>
      <c r="Q241" s="51"/>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c r="GE241" s="62"/>
      <c r="GF241" s="62"/>
      <c r="GG241" s="62"/>
      <c r="GH241" s="62"/>
      <c r="GI241" s="62"/>
      <c r="GJ241" s="62"/>
      <c r="GK241" s="62"/>
      <c r="GL241" s="62"/>
      <c r="GM241" s="62"/>
      <c r="GN241" s="62"/>
      <c r="GO241" s="62"/>
      <c r="GP241" s="62"/>
      <c r="GQ241" s="62"/>
      <c r="GR241" s="62"/>
      <c r="GS241" s="62"/>
      <c r="GT241" s="62"/>
      <c r="GU241" s="62"/>
      <c r="GV241" s="62"/>
      <c r="GW241" s="62"/>
      <c r="GX241" s="62"/>
      <c r="GY241" s="62"/>
      <c r="GZ241" s="62"/>
      <c r="HA241" s="62"/>
      <c r="HB241" s="62"/>
      <c r="HC241" s="62"/>
      <c r="HD241" s="62"/>
      <c r="HE241" s="62"/>
      <c r="HF241" s="62"/>
      <c r="HG241" s="62"/>
      <c r="HH241" s="62"/>
      <c r="HI241" s="62"/>
      <c r="HJ241" s="62"/>
      <c r="HK241" s="62"/>
      <c r="HL241" s="62"/>
      <c r="HM241" s="62"/>
      <c r="HN241" s="62"/>
      <c r="HO241" s="62"/>
      <c r="HP241" s="62"/>
      <c r="HQ241" s="62"/>
      <c r="HR241" s="62"/>
      <c r="HS241" s="62"/>
      <c r="HT241" s="62"/>
      <c r="HU241" s="62"/>
      <c r="HV241" s="62"/>
      <c r="HW241" s="62"/>
      <c r="HX241" s="62"/>
      <c r="HY241" s="62"/>
      <c r="HZ241" s="62"/>
      <c r="IA241" s="62"/>
      <c r="IB241" s="62"/>
      <c r="IC241" s="62"/>
      <c r="ID241" s="62"/>
      <c r="IE241" s="62"/>
      <c r="IF241" s="62"/>
      <c r="IG241" s="62"/>
      <c r="IH241" s="62"/>
      <c r="II241" s="62"/>
      <c r="IJ241" s="62"/>
      <c r="IK241" s="62"/>
      <c r="IL241" s="62"/>
      <c r="IM241" s="62"/>
      <c r="IN241" s="62"/>
      <c r="IO241" s="62"/>
      <c r="IP241" s="62"/>
      <c r="IQ241" s="62"/>
      <c r="IR241" s="62"/>
      <c r="IS241" s="62"/>
      <c r="IT241" s="62"/>
      <c r="IU241" s="62"/>
      <c r="IV241" s="62"/>
      <c r="IW241" s="62"/>
      <c r="IX241" s="62"/>
      <c r="IY241" s="62"/>
      <c r="IZ241" s="62"/>
      <c r="JA241" s="62"/>
      <c r="JB241" s="62"/>
      <c r="JC241" s="62"/>
      <c r="JD241" s="62"/>
      <c r="JE241" s="62"/>
      <c r="JF241" s="62"/>
      <c r="JG241" s="62"/>
      <c r="JH241" s="62"/>
      <c r="JI241" s="62"/>
      <c r="JJ241" s="62"/>
      <c r="JK241" s="62"/>
      <c r="JL241" s="62"/>
      <c r="JM241" s="62"/>
      <c r="JN241" s="62"/>
      <c r="JO241" s="62"/>
      <c r="JP241" s="62"/>
      <c r="JQ241" s="62"/>
      <c r="JR241" s="62"/>
      <c r="JS241" s="62"/>
      <c r="JT241" s="62"/>
      <c r="JU241" s="62"/>
      <c r="JV241" s="62"/>
      <c r="JW241" s="62"/>
      <c r="JX241" s="62"/>
      <c r="JY241" s="62"/>
      <c r="JZ241" s="62"/>
      <c r="KA241" s="62"/>
      <c r="KB241" s="62"/>
      <c r="KC241" s="62"/>
      <c r="KD241" s="62"/>
      <c r="KE241" s="62"/>
      <c r="KF241" s="62"/>
      <c r="KG241" s="62"/>
      <c r="KH241" s="62"/>
      <c r="KI241" s="62"/>
      <c r="KJ241" s="62"/>
      <c r="KK241" s="62"/>
      <c r="KL241" s="62"/>
      <c r="KM241" s="62"/>
    </row>
    <row r="242" spans="3:299" s="13" customFormat="1" x14ac:dyDescent="0.25">
      <c r="C242" s="62"/>
      <c r="D242" s="62"/>
      <c r="E242" s="62"/>
      <c r="F242" s="62"/>
      <c r="I242" s="14"/>
      <c r="J242" s="63"/>
      <c r="K242" s="14"/>
      <c r="L242" s="63"/>
      <c r="M242" s="63"/>
      <c r="Q242" s="51"/>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c r="GE242" s="62"/>
      <c r="GF242" s="62"/>
      <c r="GG242" s="62"/>
      <c r="GH242" s="62"/>
      <c r="GI242" s="62"/>
      <c r="GJ242" s="62"/>
      <c r="GK242" s="62"/>
      <c r="GL242" s="62"/>
      <c r="GM242" s="62"/>
      <c r="GN242" s="62"/>
      <c r="GO242" s="62"/>
      <c r="GP242" s="62"/>
      <c r="GQ242" s="62"/>
      <c r="GR242" s="62"/>
      <c r="GS242" s="62"/>
      <c r="GT242" s="62"/>
      <c r="GU242" s="62"/>
      <c r="GV242" s="62"/>
      <c r="GW242" s="62"/>
      <c r="GX242" s="62"/>
      <c r="GY242" s="62"/>
      <c r="GZ242" s="62"/>
      <c r="HA242" s="62"/>
      <c r="HB242" s="62"/>
      <c r="HC242" s="62"/>
      <c r="HD242" s="62"/>
      <c r="HE242" s="62"/>
      <c r="HF242" s="62"/>
      <c r="HG242" s="62"/>
      <c r="HH242" s="62"/>
      <c r="HI242" s="62"/>
      <c r="HJ242" s="62"/>
      <c r="HK242" s="62"/>
      <c r="HL242" s="62"/>
      <c r="HM242" s="62"/>
      <c r="HN242" s="62"/>
      <c r="HO242" s="62"/>
      <c r="HP242" s="62"/>
      <c r="HQ242" s="62"/>
      <c r="HR242" s="62"/>
      <c r="HS242" s="62"/>
      <c r="HT242" s="62"/>
      <c r="HU242" s="62"/>
      <c r="HV242" s="62"/>
      <c r="HW242" s="62"/>
      <c r="HX242" s="62"/>
      <c r="HY242" s="62"/>
      <c r="HZ242" s="62"/>
      <c r="IA242" s="62"/>
      <c r="IB242" s="62"/>
      <c r="IC242" s="62"/>
      <c r="ID242" s="62"/>
      <c r="IE242" s="62"/>
      <c r="IF242" s="62"/>
      <c r="IG242" s="62"/>
      <c r="IH242" s="62"/>
      <c r="II242" s="62"/>
      <c r="IJ242" s="62"/>
      <c r="IK242" s="62"/>
      <c r="IL242" s="62"/>
      <c r="IM242" s="62"/>
      <c r="IN242" s="62"/>
      <c r="IO242" s="62"/>
      <c r="IP242" s="62"/>
      <c r="IQ242" s="62"/>
      <c r="IR242" s="62"/>
      <c r="IS242" s="62"/>
      <c r="IT242" s="62"/>
      <c r="IU242" s="62"/>
      <c r="IV242" s="62"/>
      <c r="IW242" s="62"/>
      <c r="IX242" s="62"/>
      <c r="IY242" s="62"/>
      <c r="IZ242" s="62"/>
      <c r="JA242" s="62"/>
      <c r="JB242" s="62"/>
      <c r="JC242" s="62"/>
      <c r="JD242" s="62"/>
      <c r="JE242" s="62"/>
      <c r="JF242" s="62"/>
      <c r="JG242" s="62"/>
      <c r="JH242" s="62"/>
      <c r="JI242" s="62"/>
      <c r="JJ242" s="62"/>
      <c r="JK242" s="62"/>
      <c r="JL242" s="62"/>
      <c r="JM242" s="62"/>
      <c r="JN242" s="62"/>
      <c r="JO242" s="62"/>
      <c r="JP242" s="62"/>
      <c r="JQ242" s="62"/>
      <c r="JR242" s="62"/>
      <c r="JS242" s="62"/>
      <c r="JT242" s="62"/>
      <c r="JU242" s="62"/>
      <c r="JV242" s="62"/>
      <c r="JW242" s="62"/>
      <c r="JX242" s="62"/>
      <c r="JY242" s="62"/>
      <c r="JZ242" s="62"/>
      <c r="KA242" s="62"/>
      <c r="KB242" s="62"/>
      <c r="KC242" s="62"/>
      <c r="KD242" s="62"/>
      <c r="KE242" s="62"/>
      <c r="KF242" s="62"/>
      <c r="KG242" s="62"/>
      <c r="KH242" s="62"/>
      <c r="KI242" s="62"/>
      <c r="KJ242" s="62"/>
      <c r="KK242" s="62"/>
      <c r="KL242" s="62"/>
      <c r="KM242" s="62"/>
    </row>
    <row r="243" spans="3:299" s="13" customFormat="1" x14ac:dyDescent="0.25">
      <c r="C243" s="62"/>
      <c r="D243" s="62"/>
      <c r="E243" s="62"/>
      <c r="F243" s="62"/>
      <c r="I243" s="14"/>
      <c r="J243" s="63"/>
      <c r="K243" s="14"/>
      <c r="L243" s="63"/>
      <c r="M243" s="63"/>
      <c r="Q243" s="51"/>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c r="GE243" s="62"/>
      <c r="GF243" s="62"/>
      <c r="GG243" s="62"/>
      <c r="GH243" s="62"/>
      <c r="GI243" s="62"/>
      <c r="GJ243" s="62"/>
      <c r="GK243" s="62"/>
      <c r="GL243" s="62"/>
      <c r="GM243" s="62"/>
      <c r="GN243" s="62"/>
      <c r="GO243" s="62"/>
      <c r="GP243" s="62"/>
      <c r="GQ243" s="62"/>
      <c r="GR243" s="62"/>
      <c r="GS243" s="62"/>
      <c r="GT243" s="62"/>
      <c r="GU243" s="62"/>
      <c r="GV243" s="62"/>
      <c r="GW243" s="62"/>
      <c r="GX243" s="62"/>
      <c r="GY243" s="62"/>
      <c r="GZ243" s="62"/>
      <c r="HA243" s="62"/>
      <c r="HB243" s="62"/>
      <c r="HC243" s="62"/>
      <c r="HD243" s="62"/>
      <c r="HE243" s="62"/>
      <c r="HF243" s="62"/>
      <c r="HG243" s="62"/>
      <c r="HH243" s="62"/>
      <c r="HI243" s="62"/>
      <c r="HJ243" s="62"/>
      <c r="HK243" s="62"/>
      <c r="HL243" s="62"/>
      <c r="HM243" s="62"/>
      <c r="HN243" s="62"/>
      <c r="HO243" s="62"/>
      <c r="HP243" s="62"/>
      <c r="HQ243" s="62"/>
      <c r="HR243" s="62"/>
      <c r="HS243" s="62"/>
      <c r="HT243" s="62"/>
      <c r="HU243" s="62"/>
      <c r="HV243" s="62"/>
      <c r="HW243" s="62"/>
      <c r="HX243" s="62"/>
      <c r="HY243" s="62"/>
      <c r="HZ243" s="62"/>
      <c r="IA243" s="62"/>
      <c r="IB243" s="62"/>
      <c r="IC243" s="62"/>
      <c r="ID243" s="62"/>
      <c r="IE243" s="62"/>
      <c r="IF243" s="62"/>
      <c r="IG243" s="62"/>
      <c r="IH243" s="62"/>
      <c r="II243" s="62"/>
      <c r="IJ243" s="62"/>
      <c r="IK243" s="62"/>
      <c r="IL243" s="62"/>
      <c r="IM243" s="62"/>
      <c r="IN243" s="62"/>
      <c r="IO243" s="62"/>
      <c r="IP243" s="62"/>
      <c r="IQ243" s="62"/>
      <c r="IR243" s="62"/>
      <c r="IS243" s="62"/>
      <c r="IT243" s="62"/>
      <c r="IU243" s="62"/>
      <c r="IV243" s="62"/>
      <c r="IW243" s="62"/>
      <c r="IX243" s="62"/>
      <c r="IY243" s="62"/>
      <c r="IZ243" s="62"/>
      <c r="JA243" s="62"/>
      <c r="JB243" s="62"/>
      <c r="JC243" s="62"/>
      <c r="JD243" s="62"/>
      <c r="JE243" s="62"/>
      <c r="JF243" s="62"/>
      <c r="JG243" s="62"/>
      <c r="JH243" s="62"/>
      <c r="JI243" s="62"/>
      <c r="JJ243" s="62"/>
      <c r="JK243" s="62"/>
      <c r="JL243" s="62"/>
      <c r="JM243" s="62"/>
      <c r="JN243" s="62"/>
      <c r="JO243" s="62"/>
      <c r="JP243" s="62"/>
      <c r="JQ243" s="62"/>
      <c r="JR243" s="62"/>
      <c r="JS243" s="62"/>
      <c r="JT243" s="62"/>
      <c r="JU243" s="62"/>
      <c r="JV243" s="62"/>
      <c r="JW243" s="62"/>
      <c r="JX243" s="62"/>
      <c r="JY243" s="62"/>
      <c r="JZ243" s="62"/>
      <c r="KA243" s="62"/>
      <c r="KB243" s="62"/>
      <c r="KC243" s="62"/>
      <c r="KD243" s="62"/>
      <c r="KE243" s="62"/>
      <c r="KF243" s="62"/>
      <c r="KG243" s="62"/>
      <c r="KH243" s="62"/>
      <c r="KI243" s="62"/>
      <c r="KJ243" s="62"/>
      <c r="KK243" s="62"/>
      <c r="KL243" s="62"/>
      <c r="KM243" s="62"/>
    </row>
    <row r="244" spans="3:299" s="13" customFormat="1" x14ac:dyDescent="0.25">
      <c r="C244" s="62"/>
      <c r="D244" s="62"/>
      <c r="E244" s="62"/>
      <c r="F244" s="62"/>
      <c r="I244" s="14"/>
      <c r="J244" s="63"/>
      <c r="K244" s="14"/>
      <c r="L244" s="63"/>
      <c r="M244" s="63"/>
      <c r="Q244" s="51"/>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c r="GE244" s="62"/>
      <c r="GF244" s="62"/>
      <c r="GG244" s="62"/>
      <c r="GH244" s="62"/>
      <c r="GI244" s="62"/>
      <c r="GJ244" s="62"/>
      <c r="GK244" s="62"/>
      <c r="GL244" s="62"/>
      <c r="GM244" s="62"/>
      <c r="GN244" s="62"/>
      <c r="GO244" s="62"/>
      <c r="GP244" s="62"/>
      <c r="GQ244" s="62"/>
      <c r="GR244" s="62"/>
      <c r="GS244" s="62"/>
      <c r="GT244" s="62"/>
      <c r="GU244" s="62"/>
      <c r="GV244" s="62"/>
      <c r="GW244" s="62"/>
      <c r="GX244" s="62"/>
      <c r="GY244" s="62"/>
      <c r="GZ244" s="62"/>
      <c r="HA244" s="62"/>
      <c r="HB244" s="62"/>
      <c r="HC244" s="62"/>
      <c r="HD244" s="62"/>
      <c r="HE244" s="62"/>
      <c r="HF244" s="62"/>
      <c r="HG244" s="62"/>
      <c r="HH244" s="62"/>
      <c r="HI244" s="62"/>
      <c r="HJ244" s="62"/>
      <c r="HK244" s="62"/>
      <c r="HL244" s="62"/>
      <c r="HM244" s="62"/>
      <c r="HN244" s="62"/>
      <c r="HO244" s="62"/>
      <c r="HP244" s="62"/>
      <c r="HQ244" s="62"/>
      <c r="HR244" s="62"/>
      <c r="HS244" s="62"/>
      <c r="HT244" s="62"/>
      <c r="HU244" s="62"/>
      <c r="HV244" s="62"/>
      <c r="HW244" s="62"/>
      <c r="HX244" s="62"/>
      <c r="HY244" s="62"/>
      <c r="HZ244" s="62"/>
      <c r="IA244" s="62"/>
      <c r="IB244" s="62"/>
      <c r="IC244" s="62"/>
      <c r="ID244" s="62"/>
      <c r="IE244" s="62"/>
      <c r="IF244" s="62"/>
      <c r="IG244" s="62"/>
      <c r="IH244" s="62"/>
      <c r="II244" s="62"/>
      <c r="IJ244" s="62"/>
      <c r="IK244" s="62"/>
      <c r="IL244" s="62"/>
      <c r="IM244" s="62"/>
      <c r="IN244" s="62"/>
      <c r="IO244" s="62"/>
      <c r="IP244" s="62"/>
      <c r="IQ244" s="62"/>
      <c r="IR244" s="62"/>
      <c r="IS244" s="62"/>
      <c r="IT244" s="62"/>
      <c r="IU244" s="62"/>
      <c r="IV244" s="62"/>
      <c r="IW244" s="62"/>
      <c r="IX244" s="62"/>
      <c r="IY244" s="62"/>
      <c r="IZ244" s="62"/>
      <c r="JA244" s="62"/>
      <c r="JB244" s="62"/>
      <c r="JC244" s="62"/>
      <c r="JD244" s="62"/>
      <c r="JE244" s="62"/>
      <c r="JF244" s="62"/>
      <c r="JG244" s="62"/>
      <c r="JH244" s="62"/>
      <c r="JI244" s="62"/>
      <c r="JJ244" s="62"/>
      <c r="JK244" s="62"/>
      <c r="JL244" s="62"/>
      <c r="JM244" s="62"/>
      <c r="JN244" s="62"/>
      <c r="JO244" s="62"/>
      <c r="JP244" s="62"/>
      <c r="JQ244" s="62"/>
      <c r="JR244" s="62"/>
      <c r="JS244" s="62"/>
      <c r="JT244" s="62"/>
      <c r="JU244" s="62"/>
      <c r="JV244" s="62"/>
      <c r="JW244" s="62"/>
      <c r="JX244" s="62"/>
      <c r="JY244" s="62"/>
      <c r="JZ244" s="62"/>
      <c r="KA244" s="62"/>
      <c r="KB244" s="62"/>
      <c r="KC244" s="62"/>
      <c r="KD244" s="62"/>
      <c r="KE244" s="62"/>
      <c r="KF244" s="62"/>
      <c r="KG244" s="62"/>
      <c r="KH244" s="62"/>
      <c r="KI244" s="62"/>
      <c r="KJ244" s="62"/>
      <c r="KK244" s="62"/>
      <c r="KL244" s="62"/>
      <c r="KM244" s="62"/>
    </row>
    <row r="245" spans="3:299" s="13" customFormat="1" x14ac:dyDescent="0.25">
      <c r="C245" s="62"/>
      <c r="D245" s="62"/>
      <c r="E245" s="62"/>
      <c r="F245" s="62"/>
      <c r="I245" s="14"/>
      <c r="J245" s="63"/>
      <c r="K245" s="14"/>
      <c r="L245" s="63"/>
      <c r="M245" s="63"/>
      <c r="Q245" s="51"/>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c r="GE245" s="62"/>
      <c r="GF245" s="62"/>
      <c r="GG245" s="62"/>
      <c r="GH245" s="62"/>
      <c r="GI245" s="62"/>
      <c r="GJ245" s="62"/>
      <c r="GK245" s="62"/>
      <c r="GL245" s="62"/>
      <c r="GM245" s="62"/>
      <c r="GN245" s="62"/>
      <c r="GO245" s="62"/>
      <c r="GP245" s="62"/>
      <c r="GQ245" s="62"/>
      <c r="GR245" s="62"/>
      <c r="GS245" s="62"/>
      <c r="GT245" s="62"/>
      <c r="GU245" s="62"/>
      <c r="GV245" s="62"/>
      <c r="GW245" s="62"/>
      <c r="GX245" s="62"/>
      <c r="GY245" s="62"/>
      <c r="GZ245" s="62"/>
      <c r="HA245" s="62"/>
      <c r="HB245" s="62"/>
      <c r="HC245" s="62"/>
      <c r="HD245" s="62"/>
      <c r="HE245" s="62"/>
      <c r="HF245" s="62"/>
      <c r="HG245" s="62"/>
      <c r="HH245" s="62"/>
      <c r="HI245" s="62"/>
      <c r="HJ245" s="62"/>
      <c r="HK245" s="62"/>
      <c r="HL245" s="62"/>
      <c r="HM245" s="62"/>
      <c r="HN245" s="62"/>
      <c r="HO245" s="62"/>
      <c r="HP245" s="62"/>
      <c r="HQ245" s="62"/>
      <c r="HR245" s="62"/>
      <c r="HS245" s="62"/>
      <c r="HT245" s="62"/>
      <c r="HU245" s="62"/>
      <c r="HV245" s="62"/>
      <c r="HW245" s="62"/>
      <c r="HX245" s="62"/>
      <c r="HY245" s="62"/>
      <c r="HZ245" s="62"/>
      <c r="IA245" s="62"/>
      <c r="IB245" s="62"/>
      <c r="IC245" s="62"/>
      <c r="ID245" s="62"/>
      <c r="IE245" s="62"/>
      <c r="IF245" s="62"/>
      <c r="IG245" s="62"/>
      <c r="IH245" s="62"/>
      <c r="II245" s="62"/>
      <c r="IJ245" s="62"/>
      <c r="IK245" s="62"/>
      <c r="IL245" s="62"/>
      <c r="IM245" s="62"/>
      <c r="IN245" s="62"/>
      <c r="IO245" s="62"/>
      <c r="IP245" s="62"/>
      <c r="IQ245" s="62"/>
      <c r="IR245" s="62"/>
      <c r="IS245" s="62"/>
      <c r="IT245" s="62"/>
      <c r="IU245" s="62"/>
      <c r="IV245" s="62"/>
      <c r="IW245" s="62"/>
      <c r="IX245" s="62"/>
      <c r="IY245" s="62"/>
      <c r="IZ245" s="62"/>
      <c r="JA245" s="62"/>
      <c r="JB245" s="62"/>
      <c r="JC245" s="62"/>
      <c r="JD245" s="62"/>
      <c r="JE245" s="62"/>
      <c r="JF245" s="62"/>
      <c r="JG245" s="62"/>
      <c r="JH245" s="62"/>
      <c r="JI245" s="62"/>
      <c r="JJ245" s="62"/>
      <c r="JK245" s="62"/>
      <c r="JL245" s="62"/>
      <c r="JM245" s="62"/>
      <c r="JN245" s="62"/>
      <c r="JO245" s="62"/>
      <c r="JP245" s="62"/>
      <c r="JQ245" s="62"/>
      <c r="JR245" s="62"/>
      <c r="JS245" s="62"/>
      <c r="JT245" s="62"/>
      <c r="JU245" s="62"/>
      <c r="JV245" s="62"/>
      <c r="JW245" s="62"/>
      <c r="JX245" s="62"/>
      <c r="JY245" s="62"/>
      <c r="JZ245" s="62"/>
      <c r="KA245" s="62"/>
      <c r="KB245" s="62"/>
      <c r="KC245" s="62"/>
      <c r="KD245" s="62"/>
      <c r="KE245" s="62"/>
      <c r="KF245" s="62"/>
      <c r="KG245" s="62"/>
      <c r="KH245" s="62"/>
      <c r="KI245" s="62"/>
      <c r="KJ245" s="62"/>
      <c r="KK245" s="62"/>
      <c r="KL245" s="62"/>
      <c r="KM245" s="62"/>
    </row>
    <row r="246" spans="3:299" s="13" customFormat="1" x14ac:dyDescent="0.25">
      <c r="C246" s="62"/>
      <c r="D246" s="62"/>
      <c r="E246" s="62"/>
      <c r="F246" s="62"/>
      <c r="I246" s="14"/>
      <c r="J246" s="63"/>
      <c r="K246" s="14"/>
      <c r="L246" s="63"/>
      <c r="M246" s="63"/>
      <c r="Q246" s="51"/>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c r="GE246" s="62"/>
      <c r="GF246" s="62"/>
      <c r="GG246" s="62"/>
      <c r="GH246" s="62"/>
      <c r="GI246" s="62"/>
      <c r="GJ246" s="62"/>
      <c r="GK246" s="62"/>
      <c r="GL246" s="62"/>
      <c r="GM246" s="62"/>
      <c r="GN246" s="62"/>
      <c r="GO246" s="62"/>
      <c r="GP246" s="62"/>
      <c r="GQ246" s="62"/>
      <c r="GR246" s="62"/>
      <c r="GS246" s="62"/>
      <c r="GT246" s="62"/>
      <c r="GU246" s="62"/>
      <c r="GV246" s="62"/>
      <c r="GW246" s="62"/>
      <c r="GX246" s="62"/>
      <c r="GY246" s="62"/>
      <c r="GZ246" s="62"/>
      <c r="HA246" s="62"/>
      <c r="HB246" s="62"/>
      <c r="HC246" s="62"/>
      <c r="HD246" s="62"/>
      <c r="HE246" s="62"/>
      <c r="HF246" s="62"/>
      <c r="HG246" s="62"/>
      <c r="HH246" s="62"/>
      <c r="HI246" s="62"/>
      <c r="HJ246" s="62"/>
      <c r="HK246" s="62"/>
      <c r="HL246" s="62"/>
      <c r="HM246" s="62"/>
      <c r="HN246" s="62"/>
      <c r="HO246" s="62"/>
      <c r="HP246" s="62"/>
      <c r="HQ246" s="62"/>
      <c r="HR246" s="62"/>
      <c r="HS246" s="62"/>
      <c r="HT246" s="62"/>
      <c r="HU246" s="62"/>
      <c r="HV246" s="62"/>
      <c r="HW246" s="62"/>
      <c r="HX246" s="62"/>
      <c r="HY246" s="62"/>
      <c r="HZ246" s="62"/>
      <c r="IA246" s="62"/>
      <c r="IB246" s="62"/>
      <c r="IC246" s="62"/>
      <c r="ID246" s="62"/>
      <c r="IE246" s="62"/>
      <c r="IF246" s="62"/>
      <c r="IG246" s="62"/>
      <c r="IH246" s="62"/>
      <c r="II246" s="62"/>
      <c r="IJ246" s="62"/>
      <c r="IK246" s="62"/>
      <c r="IL246" s="62"/>
      <c r="IM246" s="62"/>
      <c r="IN246" s="62"/>
      <c r="IO246" s="62"/>
      <c r="IP246" s="62"/>
      <c r="IQ246" s="62"/>
      <c r="IR246" s="62"/>
      <c r="IS246" s="62"/>
      <c r="IT246" s="62"/>
      <c r="IU246" s="62"/>
      <c r="IV246" s="62"/>
      <c r="IW246" s="62"/>
      <c r="IX246" s="62"/>
      <c r="IY246" s="62"/>
      <c r="IZ246" s="62"/>
      <c r="JA246" s="62"/>
      <c r="JB246" s="62"/>
      <c r="JC246" s="62"/>
      <c r="JD246" s="62"/>
      <c r="JE246" s="62"/>
      <c r="JF246" s="62"/>
      <c r="JG246" s="62"/>
      <c r="JH246" s="62"/>
      <c r="JI246" s="62"/>
      <c r="JJ246" s="62"/>
      <c r="JK246" s="62"/>
      <c r="JL246" s="62"/>
      <c r="JM246" s="62"/>
      <c r="JN246" s="62"/>
      <c r="JO246" s="62"/>
      <c r="JP246" s="62"/>
      <c r="JQ246" s="62"/>
      <c r="JR246" s="62"/>
      <c r="JS246" s="62"/>
      <c r="JT246" s="62"/>
      <c r="JU246" s="62"/>
      <c r="JV246" s="62"/>
      <c r="JW246" s="62"/>
      <c r="JX246" s="62"/>
      <c r="JY246" s="62"/>
      <c r="JZ246" s="62"/>
      <c r="KA246" s="62"/>
      <c r="KB246" s="62"/>
      <c r="KC246" s="62"/>
      <c r="KD246" s="62"/>
      <c r="KE246" s="62"/>
      <c r="KF246" s="62"/>
      <c r="KG246" s="62"/>
      <c r="KH246" s="62"/>
      <c r="KI246" s="62"/>
      <c r="KJ246" s="62"/>
      <c r="KK246" s="62"/>
      <c r="KL246" s="62"/>
      <c r="KM246" s="62"/>
    </row>
    <row r="247" spans="3:299" s="13" customFormat="1" x14ac:dyDescent="0.25">
      <c r="C247" s="62"/>
      <c r="D247" s="62"/>
      <c r="E247" s="62"/>
      <c r="F247" s="62"/>
      <c r="I247" s="14"/>
      <c r="J247" s="63"/>
      <c r="K247" s="14"/>
      <c r="L247" s="63"/>
      <c r="M247" s="63"/>
      <c r="Q247" s="51"/>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c r="GN247" s="62"/>
      <c r="GO247" s="62"/>
      <c r="GP247" s="62"/>
      <c r="GQ247" s="62"/>
      <c r="GR247" s="62"/>
      <c r="GS247" s="62"/>
      <c r="GT247" s="62"/>
      <c r="GU247" s="62"/>
      <c r="GV247" s="62"/>
      <c r="GW247" s="62"/>
      <c r="GX247" s="62"/>
      <c r="GY247" s="62"/>
      <c r="GZ247" s="62"/>
      <c r="HA247" s="62"/>
      <c r="HB247" s="62"/>
      <c r="HC247" s="62"/>
      <c r="HD247" s="62"/>
      <c r="HE247" s="62"/>
      <c r="HF247" s="62"/>
      <c r="HG247" s="62"/>
      <c r="HH247" s="62"/>
      <c r="HI247" s="62"/>
      <c r="HJ247" s="62"/>
      <c r="HK247" s="62"/>
      <c r="HL247" s="62"/>
      <c r="HM247" s="62"/>
      <c r="HN247" s="62"/>
      <c r="HO247" s="62"/>
      <c r="HP247" s="62"/>
      <c r="HQ247" s="62"/>
      <c r="HR247" s="62"/>
      <c r="HS247" s="62"/>
      <c r="HT247" s="62"/>
      <c r="HU247" s="62"/>
      <c r="HV247" s="62"/>
      <c r="HW247" s="62"/>
      <c r="HX247" s="62"/>
      <c r="HY247" s="62"/>
      <c r="HZ247" s="62"/>
      <c r="IA247" s="62"/>
      <c r="IB247" s="62"/>
      <c r="IC247" s="62"/>
      <c r="ID247" s="62"/>
      <c r="IE247" s="62"/>
      <c r="IF247" s="62"/>
      <c r="IG247" s="62"/>
      <c r="IH247" s="62"/>
      <c r="II247" s="62"/>
      <c r="IJ247" s="62"/>
      <c r="IK247" s="62"/>
      <c r="IL247" s="62"/>
      <c r="IM247" s="62"/>
      <c r="IN247" s="62"/>
      <c r="IO247" s="62"/>
      <c r="IP247" s="62"/>
      <c r="IQ247" s="62"/>
      <c r="IR247" s="62"/>
      <c r="IS247" s="62"/>
      <c r="IT247" s="62"/>
      <c r="IU247" s="62"/>
      <c r="IV247" s="62"/>
      <c r="IW247" s="62"/>
      <c r="IX247" s="62"/>
      <c r="IY247" s="62"/>
      <c r="IZ247" s="62"/>
      <c r="JA247" s="62"/>
      <c r="JB247" s="62"/>
      <c r="JC247" s="62"/>
      <c r="JD247" s="62"/>
      <c r="JE247" s="62"/>
      <c r="JF247" s="62"/>
      <c r="JG247" s="62"/>
      <c r="JH247" s="62"/>
      <c r="JI247" s="62"/>
      <c r="JJ247" s="62"/>
      <c r="JK247" s="62"/>
      <c r="JL247" s="62"/>
      <c r="JM247" s="62"/>
      <c r="JN247" s="62"/>
      <c r="JO247" s="62"/>
      <c r="JP247" s="62"/>
      <c r="JQ247" s="62"/>
      <c r="JR247" s="62"/>
      <c r="JS247" s="62"/>
      <c r="JT247" s="62"/>
      <c r="JU247" s="62"/>
      <c r="JV247" s="62"/>
      <c r="JW247" s="62"/>
      <c r="JX247" s="62"/>
      <c r="JY247" s="62"/>
      <c r="JZ247" s="62"/>
      <c r="KA247" s="62"/>
      <c r="KB247" s="62"/>
      <c r="KC247" s="62"/>
      <c r="KD247" s="62"/>
      <c r="KE247" s="62"/>
      <c r="KF247" s="62"/>
      <c r="KG247" s="62"/>
      <c r="KH247" s="62"/>
      <c r="KI247" s="62"/>
      <c r="KJ247" s="62"/>
      <c r="KK247" s="62"/>
      <c r="KL247" s="62"/>
      <c r="KM247" s="62"/>
    </row>
    <row r="248" spans="3:299" s="13" customFormat="1" x14ac:dyDescent="0.25">
      <c r="C248" s="62"/>
      <c r="D248" s="62"/>
      <c r="E248" s="62"/>
      <c r="F248" s="62"/>
      <c r="I248" s="14"/>
      <c r="J248" s="63"/>
      <c r="K248" s="14"/>
      <c r="L248" s="63"/>
      <c r="M248" s="63"/>
      <c r="Q248" s="51"/>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c r="GE248" s="62"/>
      <c r="GF248" s="62"/>
      <c r="GG248" s="62"/>
      <c r="GH248" s="62"/>
      <c r="GI248" s="62"/>
      <c r="GJ248" s="62"/>
      <c r="GK248" s="62"/>
      <c r="GL248" s="62"/>
      <c r="GM248" s="62"/>
      <c r="GN248" s="62"/>
      <c r="GO248" s="62"/>
      <c r="GP248" s="62"/>
      <c r="GQ248" s="62"/>
      <c r="GR248" s="62"/>
      <c r="GS248" s="62"/>
      <c r="GT248" s="62"/>
      <c r="GU248" s="62"/>
      <c r="GV248" s="62"/>
      <c r="GW248" s="62"/>
      <c r="GX248" s="62"/>
      <c r="GY248" s="62"/>
      <c r="GZ248" s="62"/>
      <c r="HA248" s="62"/>
      <c r="HB248" s="62"/>
      <c r="HC248" s="62"/>
      <c r="HD248" s="62"/>
      <c r="HE248" s="62"/>
      <c r="HF248" s="62"/>
      <c r="HG248" s="62"/>
      <c r="HH248" s="62"/>
      <c r="HI248" s="62"/>
      <c r="HJ248" s="62"/>
      <c r="HK248" s="62"/>
      <c r="HL248" s="62"/>
      <c r="HM248" s="62"/>
      <c r="HN248" s="62"/>
      <c r="HO248" s="62"/>
      <c r="HP248" s="62"/>
      <c r="HQ248" s="62"/>
      <c r="HR248" s="62"/>
      <c r="HS248" s="62"/>
      <c r="HT248" s="62"/>
      <c r="HU248" s="62"/>
      <c r="HV248" s="62"/>
      <c r="HW248" s="62"/>
      <c r="HX248" s="62"/>
      <c r="HY248" s="62"/>
      <c r="HZ248" s="62"/>
      <c r="IA248" s="62"/>
      <c r="IB248" s="62"/>
      <c r="IC248" s="62"/>
      <c r="ID248" s="62"/>
      <c r="IE248" s="62"/>
      <c r="IF248" s="62"/>
      <c r="IG248" s="62"/>
      <c r="IH248" s="62"/>
      <c r="II248" s="62"/>
      <c r="IJ248" s="62"/>
      <c r="IK248" s="62"/>
      <c r="IL248" s="62"/>
      <c r="IM248" s="62"/>
      <c r="IN248" s="62"/>
      <c r="IO248" s="62"/>
      <c r="IP248" s="62"/>
      <c r="IQ248" s="62"/>
      <c r="IR248" s="62"/>
      <c r="IS248" s="62"/>
      <c r="IT248" s="62"/>
      <c r="IU248" s="62"/>
      <c r="IV248" s="62"/>
      <c r="IW248" s="62"/>
      <c r="IX248" s="62"/>
      <c r="IY248" s="62"/>
      <c r="IZ248" s="62"/>
      <c r="JA248" s="62"/>
      <c r="JB248" s="62"/>
      <c r="JC248" s="62"/>
      <c r="JD248" s="62"/>
      <c r="JE248" s="62"/>
      <c r="JF248" s="62"/>
      <c r="JG248" s="62"/>
      <c r="JH248" s="62"/>
      <c r="JI248" s="62"/>
      <c r="JJ248" s="62"/>
      <c r="JK248" s="62"/>
      <c r="JL248" s="62"/>
      <c r="JM248" s="62"/>
      <c r="JN248" s="62"/>
      <c r="JO248" s="62"/>
      <c r="JP248" s="62"/>
      <c r="JQ248" s="62"/>
      <c r="JR248" s="62"/>
      <c r="JS248" s="62"/>
      <c r="JT248" s="62"/>
      <c r="JU248" s="62"/>
      <c r="JV248" s="62"/>
      <c r="JW248" s="62"/>
      <c r="JX248" s="62"/>
      <c r="JY248" s="62"/>
      <c r="JZ248" s="62"/>
      <c r="KA248" s="62"/>
      <c r="KB248" s="62"/>
      <c r="KC248" s="62"/>
      <c r="KD248" s="62"/>
      <c r="KE248" s="62"/>
      <c r="KF248" s="62"/>
      <c r="KG248" s="62"/>
      <c r="KH248" s="62"/>
      <c r="KI248" s="62"/>
      <c r="KJ248" s="62"/>
      <c r="KK248" s="62"/>
      <c r="KL248" s="62"/>
      <c r="KM248" s="62"/>
    </row>
    <row r="249" spans="3:299" s="13" customFormat="1" x14ac:dyDescent="0.25">
      <c r="C249" s="62"/>
      <c r="D249" s="62"/>
      <c r="E249" s="62"/>
      <c r="F249" s="62"/>
      <c r="I249" s="14"/>
      <c r="J249" s="63"/>
      <c r="K249" s="14"/>
      <c r="L249" s="63"/>
      <c r="M249" s="63"/>
      <c r="Q249" s="51"/>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c r="GE249" s="62"/>
      <c r="GF249" s="62"/>
      <c r="GG249" s="62"/>
      <c r="GH249" s="62"/>
      <c r="GI249" s="62"/>
      <c r="GJ249" s="62"/>
      <c r="GK249" s="62"/>
      <c r="GL249" s="62"/>
      <c r="GM249" s="62"/>
      <c r="GN249" s="62"/>
      <c r="GO249" s="62"/>
      <c r="GP249" s="62"/>
      <c r="GQ249" s="62"/>
      <c r="GR249" s="62"/>
      <c r="GS249" s="62"/>
      <c r="GT249" s="62"/>
      <c r="GU249" s="62"/>
      <c r="GV249" s="62"/>
      <c r="GW249" s="62"/>
      <c r="GX249" s="62"/>
      <c r="GY249" s="62"/>
      <c r="GZ249" s="62"/>
      <c r="HA249" s="62"/>
      <c r="HB249" s="62"/>
      <c r="HC249" s="62"/>
      <c r="HD249" s="62"/>
      <c r="HE249" s="62"/>
      <c r="HF249" s="62"/>
      <c r="HG249" s="62"/>
      <c r="HH249" s="62"/>
      <c r="HI249" s="62"/>
      <c r="HJ249" s="62"/>
      <c r="HK249" s="62"/>
      <c r="HL249" s="62"/>
      <c r="HM249" s="62"/>
      <c r="HN249" s="62"/>
      <c r="HO249" s="62"/>
      <c r="HP249" s="62"/>
      <c r="HQ249" s="62"/>
      <c r="HR249" s="62"/>
      <c r="HS249" s="62"/>
      <c r="HT249" s="62"/>
      <c r="HU249" s="62"/>
      <c r="HV249" s="62"/>
      <c r="HW249" s="62"/>
      <c r="HX249" s="62"/>
      <c r="HY249" s="62"/>
      <c r="HZ249" s="62"/>
      <c r="IA249" s="62"/>
      <c r="IB249" s="62"/>
      <c r="IC249" s="62"/>
      <c r="ID249" s="62"/>
      <c r="IE249" s="62"/>
      <c r="IF249" s="62"/>
      <c r="IG249" s="62"/>
      <c r="IH249" s="62"/>
      <c r="II249" s="62"/>
      <c r="IJ249" s="62"/>
      <c r="IK249" s="62"/>
      <c r="IL249" s="62"/>
      <c r="IM249" s="62"/>
      <c r="IN249" s="62"/>
      <c r="IO249" s="62"/>
      <c r="IP249" s="62"/>
      <c r="IQ249" s="62"/>
      <c r="IR249" s="62"/>
      <c r="IS249" s="62"/>
      <c r="IT249" s="62"/>
      <c r="IU249" s="62"/>
      <c r="IV249" s="62"/>
      <c r="IW249" s="62"/>
      <c r="IX249" s="62"/>
      <c r="IY249" s="62"/>
      <c r="IZ249" s="62"/>
      <c r="JA249" s="62"/>
      <c r="JB249" s="62"/>
      <c r="JC249" s="62"/>
      <c r="JD249" s="62"/>
      <c r="JE249" s="62"/>
      <c r="JF249" s="62"/>
      <c r="JG249" s="62"/>
      <c r="JH249" s="62"/>
      <c r="JI249" s="62"/>
      <c r="JJ249" s="62"/>
      <c r="JK249" s="62"/>
      <c r="JL249" s="62"/>
      <c r="JM249" s="62"/>
      <c r="JN249" s="62"/>
      <c r="JO249" s="62"/>
      <c r="JP249" s="62"/>
      <c r="JQ249" s="62"/>
      <c r="JR249" s="62"/>
      <c r="JS249" s="62"/>
      <c r="JT249" s="62"/>
      <c r="JU249" s="62"/>
      <c r="JV249" s="62"/>
      <c r="JW249" s="62"/>
      <c r="JX249" s="62"/>
      <c r="JY249" s="62"/>
      <c r="JZ249" s="62"/>
      <c r="KA249" s="62"/>
      <c r="KB249" s="62"/>
      <c r="KC249" s="62"/>
      <c r="KD249" s="62"/>
      <c r="KE249" s="62"/>
      <c r="KF249" s="62"/>
      <c r="KG249" s="62"/>
      <c r="KH249" s="62"/>
      <c r="KI249" s="62"/>
      <c r="KJ249" s="62"/>
      <c r="KK249" s="62"/>
      <c r="KL249" s="62"/>
      <c r="KM249" s="62"/>
    </row>
    <row r="250" spans="3:299" s="13" customFormat="1" x14ac:dyDescent="0.25">
      <c r="C250" s="62"/>
      <c r="D250" s="62"/>
      <c r="E250" s="62"/>
      <c r="F250" s="62"/>
      <c r="I250" s="14"/>
      <c r="J250" s="63"/>
      <c r="K250" s="14"/>
      <c r="L250" s="63"/>
      <c r="M250" s="63"/>
      <c r="Q250" s="51"/>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c r="GE250" s="62"/>
      <c r="GF250" s="62"/>
      <c r="GG250" s="62"/>
      <c r="GH250" s="62"/>
      <c r="GI250" s="62"/>
      <c r="GJ250" s="62"/>
      <c r="GK250" s="62"/>
      <c r="GL250" s="62"/>
      <c r="GM250" s="62"/>
      <c r="GN250" s="62"/>
      <c r="GO250" s="62"/>
      <c r="GP250" s="62"/>
      <c r="GQ250" s="62"/>
      <c r="GR250" s="62"/>
      <c r="GS250" s="62"/>
      <c r="GT250" s="62"/>
      <c r="GU250" s="62"/>
      <c r="GV250" s="62"/>
      <c r="GW250" s="62"/>
      <c r="GX250" s="62"/>
      <c r="GY250" s="62"/>
      <c r="GZ250" s="62"/>
      <c r="HA250" s="62"/>
      <c r="HB250" s="62"/>
      <c r="HC250" s="62"/>
      <c r="HD250" s="62"/>
      <c r="HE250" s="62"/>
      <c r="HF250" s="62"/>
      <c r="HG250" s="62"/>
      <c r="HH250" s="62"/>
      <c r="HI250" s="62"/>
      <c r="HJ250" s="62"/>
      <c r="HK250" s="62"/>
      <c r="HL250" s="62"/>
      <c r="HM250" s="62"/>
      <c r="HN250" s="62"/>
      <c r="HO250" s="62"/>
      <c r="HP250" s="62"/>
      <c r="HQ250" s="62"/>
      <c r="HR250" s="62"/>
      <c r="HS250" s="62"/>
      <c r="HT250" s="62"/>
      <c r="HU250" s="62"/>
      <c r="HV250" s="62"/>
      <c r="HW250" s="62"/>
      <c r="HX250" s="62"/>
      <c r="HY250" s="62"/>
      <c r="HZ250" s="62"/>
      <c r="IA250" s="62"/>
      <c r="IB250" s="62"/>
      <c r="IC250" s="62"/>
      <c r="ID250" s="62"/>
      <c r="IE250" s="62"/>
      <c r="IF250" s="62"/>
      <c r="IG250" s="62"/>
      <c r="IH250" s="62"/>
      <c r="II250" s="62"/>
      <c r="IJ250" s="62"/>
      <c r="IK250" s="62"/>
      <c r="IL250" s="62"/>
      <c r="IM250" s="62"/>
      <c r="IN250" s="62"/>
      <c r="IO250" s="62"/>
      <c r="IP250" s="62"/>
      <c r="IQ250" s="62"/>
      <c r="IR250" s="62"/>
      <c r="IS250" s="62"/>
      <c r="IT250" s="62"/>
      <c r="IU250" s="62"/>
      <c r="IV250" s="62"/>
      <c r="IW250" s="62"/>
      <c r="IX250" s="62"/>
      <c r="IY250" s="62"/>
      <c r="IZ250" s="62"/>
      <c r="JA250" s="62"/>
      <c r="JB250" s="62"/>
      <c r="JC250" s="62"/>
      <c r="JD250" s="62"/>
      <c r="JE250" s="62"/>
      <c r="JF250" s="62"/>
      <c r="JG250" s="62"/>
      <c r="JH250" s="62"/>
      <c r="JI250" s="62"/>
      <c r="JJ250" s="62"/>
      <c r="JK250" s="62"/>
      <c r="JL250" s="62"/>
      <c r="JM250" s="62"/>
      <c r="JN250" s="62"/>
      <c r="JO250" s="62"/>
      <c r="JP250" s="62"/>
      <c r="JQ250" s="62"/>
      <c r="JR250" s="62"/>
      <c r="JS250" s="62"/>
      <c r="JT250" s="62"/>
      <c r="JU250" s="62"/>
      <c r="JV250" s="62"/>
      <c r="JW250" s="62"/>
      <c r="JX250" s="62"/>
      <c r="JY250" s="62"/>
      <c r="JZ250" s="62"/>
      <c r="KA250" s="62"/>
      <c r="KB250" s="62"/>
      <c r="KC250" s="62"/>
      <c r="KD250" s="62"/>
      <c r="KE250" s="62"/>
      <c r="KF250" s="62"/>
      <c r="KG250" s="62"/>
      <c r="KH250" s="62"/>
      <c r="KI250" s="62"/>
      <c r="KJ250" s="62"/>
      <c r="KK250" s="62"/>
      <c r="KL250" s="62"/>
      <c r="KM250" s="62"/>
    </row>
    <row r="251" spans="3:299" s="13" customFormat="1" x14ac:dyDescent="0.25">
      <c r="C251" s="62"/>
      <c r="D251" s="62"/>
      <c r="E251" s="62"/>
      <c r="F251" s="62"/>
      <c r="I251" s="14"/>
      <c r="J251" s="63"/>
      <c r="K251" s="14"/>
      <c r="L251" s="63"/>
      <c r="M251" s="63"/>
      <c r="Q251" s="51"/>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c r="GE251" s="62"/>
      <c r="GF251" s="62"/>
      <c r="GG251" s="62"/>
      <c r="GH251" s="62"/>
      <c r="GI251" s="62"/>
      <c r="GJ251" s="62"/>
      <c r="GK251" s="62"/>
      <c r="GL251" s="62"/>
      <c r="GM251" s="62"/>
      <c r="GN251" s="62"/>
      <c r="GO251" s="62"/>
      <c r="GP251" s="62"/>
      <c r="GQ251" s="62"/>
      <c r="GR251" s="62"/>
      <c r="GS251" s="62"/>
      <c r="GT251" s="62"/>
      <c r="GU251" s="62"/>
      <c r="GV251" s="62"/>
      <c r="GW251" s="62"/>
      <c r="GX251" s="62"/>
      <c r="GY251" s="62"/>
      <c r="GZ251" s="62"/>
      <c r="HA251" s="62"/>
      <c r="HB251" s="62"/>
      <c r="HC251" s="62"/>
      <c r="HD251" s="62"/>
      <c r="HE251" s="62"/>
      <c r="HF251" s="62"/>
      <c r="HG251" s="62"/>
      <c r="HH251" s="62"/>
      <c r="HI251" s="62"/>
      <c r="HJ251" s="62"/>
      <c r="HK251" s="62"/>
      <c r="HL251" s="62"/>
      <c r="HM251" s="62"/>
      <c r="HN251" s="62"/>
      <c r="HO251" s="62"/>
      <c r="HP251" s="62"/>
      <c r="HQ251" s="62"/>
      <c r="HR251" s="62"/>
      <c r="HS251" s="62"/>
      <c r="HT251" s="62"/>
      <c r="HU251" s="62"/>
      <c r="HV251" s="62"/>
      <c r="HW251" s="62"/>
      <c r="HX251" s="62"/>
      <c r="HY251" s="62"/>
      <c r="HZ251" s="62"/>
      <c r="IA251" s="62"/>
      <c r="IB251" s="62"/>
      <c r="IC251" s="62"/>
      <c r="ID251" s="62"/>
      <c r="IE251" s="62"/>
      <c r="IF251" s="62"/>
      <c r="IG251" s="62"/>
      <c r="IH251" s="62"/>
      <c r="II251" s="62"/>
      <c r="IJ251" s="62"/>
      <c r="IK251" s="62"/>
      <c r="IL251" s="62"/>
      <c r="IM251" s="62"/>
      <c r="IN251" s="62"/>
      <c r="IO251" s="62"/>
      <c r="IP251" s="62"/>
      <c r="IQ251" s="62"/>
      <c r="IR251" s="62"/>
      <c r="IS251" s="62"/>
      <c r="IT251" s="62"/>
      <c r="IU251" s="62"/>
      <c r="IV251" s="62"/>
      <c r="IW251" s="62"/>
      <c r="IX251" s="62"/>
      <c r="IY251" s="62"/>
      <c r="IZ251" s="62"/>
      <c r="JA251" s="62"/>
      <c r="JB251" s="62"/>
      <c r="JC251" s="62"/>
      <c r="JD251" s="62"/>
      <c r="JE251" s="62"/>
      <c r="JF251" s="62"/>
      <c r="JG251" s="62"/>
      <c r="JH251" s="62"/>
      <c r="JI251" s="62"/>
      <c r="JJ251" s="62"/>
      <c r="JK251" s="62"/>
      <c r="JL251" s="62"/>
      <c r="JM251" s="62"/>
      <c r="JN251" s="62"/>
      <c r="JO251" s="62"/>
      <c r="JP251" s="62"/>
      <c r="JQ251" s="62"/>
      <c r="JR251" s="62"/>
      <c r="JS251" s="62"/>
      <c r="JT251" s="62"/>
      <c r="JU251" s="62"/>
      <c r="JV251" s="62"/>
      <c r="JW251" s="62"/>
      <c r="JX251" s="62"/>
      <c r="JY251" s="62"/>
      <c r="JZ251" s="62"/>
      <c r="KA251" s="62"/>
      <c r="KB251" s="62"/>
      <c r="KC251" s="62"/>
      <c r="KD251" s="62"/>
      <c r="KE251" s="62"/>
      <c r="KF251" s="62"/>
      <c r="KG251" s="62"/>
      <c r="KH251" s="62"/>
      <c r="KI251" s="62"/>
      <c r="KJ251" s="62"/>
      <c r="KK251" s="62"/>
      <c r="KL251" s="62"/>
      <c r="KM251" s="62"/>
    </row>
    <row r="252" spans="3:299" s="13" customFormat="1" x14ac:dyDescent="0.25">
      <c r="C252" s="62"/>
      <c r="D252" s="62"/>
      <c r="E252" s="62"/>
      <c r="F252" s="62"/>
      <c r="I252" s="14"/>
      <c r="J252" s="63"/>
      <c r="K252" s="14"/>
      <c r="L252" s="63"/>
      <c r="M252" s="63"/>
      <c r="Q252" s="51"/>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c r="GE252" s="62"/>
      <c r="GF252" s="62"/>
      <c r="GG252" s="62"/>
      <c r="GH252" s="62"/>
      <c r="GI252" s="62"/>
      <c r="GJ252" s="62"/>
      <c r="GK252" s="62"/>
      <c r="GL252" s="62"/>
      <c r="GM252" s="62"/>
      <c r="GN252" s="62"/>
      <c r="GO252" s="62"/>
      <c r="GP252" s="62"/>
      <c r="GQ252" s="62"/>
      <c r="GR252" s="62"/>
      <c r="GS252" s="62"/>
      <c r="GT252" s="62"/>
      <c r="GU252" s="62"/>
      <c r="GV252" s="62"/>
      <c r="GW252" s="62"/>
      <c r="GX252" s="62"/>
      <c r="GY252" s="62"/>
      <c r="GZ252" s="62"/>
      <c r="HA252" s="62"/>
      <c r="HB252" s="62"/>
      <c r="HC252" s="62"/>
      <c r="HD252" s="62"/>
      <c r="HE252" s="62"/>
      <c r="HF252" s="62"/>
      <c r="HG252" s="62"/>
      <c r="HH252" s="62"/>
      <c r="HI252" s="62"/>
      <c r="HJ252" s="62"/>
      <c r="HK252" s="62"/>
      <c r="HL252" s="62"/>
      <c r="HM252" s="62"/>
      <c r="HN252" s="62"/>
      <c r="HO252" s="62"/>
      <c r="HP252" s="62"/>
      <c r="HQ252" s="62"/>
      <c r="HR252" s="62"/>
      <c r="HS252" s="62"/>
      <c r="HT252" s="62"/>
      <c r="HU252" s="62"/>
      <c r="HV252" s="62"/>
      <c r="HW252" s="62"/>
      <c r="HX252" s="62"/>
      <c r="HY252" s="62"/>
      <c r="HZ252" s="62"/>
      <c r="IA252" s="62"/>
      <c r="IB252" s="62"/>
      <c r="IC252" s="62"/>
      <c r="ID252" s="62"/>
      <c r="IE252" s="62"/>
      <c r="IF252" s="62"/>
      <c r="IG252" s="62"/>
      <c r="IH252" s="62"/>
      <c r="II252" s="62"/>
      <c r="IJ252" s="62"/>
      <c r="IK252" s="62"/>
      <c r="IL252" s="62"/>
      <c r="IM252" s="62"/>
      <c r="IN252" s="62"/>
      <c r="IO252" s="62"/>
      <c r="IP252" s="62"/>
      <c r="IQ252" s="62"/>
      <c r="IR252" s="62"/>
      <c r="IS252" s="62"/>
      <c r="IT252" s="62"/>
      <c r="IU252" s="62"/>
      <c r="IV252" s="62"/>
      <c r="IW252" s="62"/>
      <c r="IX252" s="62"/>
      <c r="IY252" s="62"/>
      <c r="IZ252" s="62"/>
      <c r="JA252" s="62"/>
      <c r="JB252" s="62"/>
      <c r="JC252" s="62"/>
      <c r="JD252" s="62"/>
      <c r="JE252" s="62"/>
      <c r="JF252" s="62"/>
      <c r="JG252" s="62"/>
      <c r="JH252" s="62"/>
      <c r="JI252" s="62"/>
      <c r="JJ252" s="62"/>
      <c r="JK252" s="62"/>
      <c r="JL252" s="62"/>
      <c r="JM252" s="62"/>
      <c r="JN252" s="62"/>
      <c r="JO252" s="62"/>
      <c r="JP252" s="62"/>
      <c r="JQ252" s="62"/>
      <c r="JR252" s="62"/>
      <c r="JS252" s="62"/>
      <c r="JT252" s="62"/>
      <c r="JU252" s="62"/>
      <c r="JV252" s="62"/>
      <c r="JW252" s="62"/>
      <c r="JX252" s="62"/>
      <c r="JY252" s="62"/>
      <c r="JZ252" s="62"/>
      <c r="KA252" s="62"/>
      <c r="KB252" s="62"/>
      <c r="KC252" s="62"/>
      <c r="KD252" s="62"/>
      <c r="KE252" s="62"/>
      <c r="KF252" s="62"/>
      <c r="KG252" s="62"/>
      <c r="KH252" s="62"/>
      <c r="KI252" s="62"/>
      <c r="KJ252" s="62"/>
      <c r="KK252" s="62"/>
      <c r="KL252" s="62"/>
      <c r="KM252" s="62"/>
    </row>
    <row r="253" spans="3:299" s="13" customFormat="1" x14ac:dyDescent="0.25">
      <c r="C253" s="62"/>
      <c r="D253" s="62"/>
      <c r="E253" s="62"/>
      <c r="F253" s="62"/>
      <c r="I253" s="14"/>
      <c r="J253" s="63"/>
      <c r="K253" s="14"/>
      <c r="L253" s="63"/>
      <c r="M253" s="63"/>
      <c r="Q253" s="51"/>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c r="GE253" s="62"/>
      <c r="GF253" s="62"/>
      <c r="GG253" s="62"/>
      <c r="GH253" s="62"/>
      <c r="GI253" s="62"/>
      <c r="GJ253" s="62"/>
      <c r="GK253" s="62"/>
      <c r="GL253" s="62"/>
      <c r="GM253" s="62"/>
      <c r="GN253" s="62"/>
      <c r="GO253" s="62"/>
      <c r="GP253" s="62"/>
      <c r="GQ253" s="62"/>
      <c r="GR253" s="62"/>
      <c r="GS253" s="62"/>
      <c r="GT253" s="62"/>
      <c r="GU253" s="62"/>
      <c r="GV253" s="62"/>
      <c r="GW253" s="62"/>
      <c r="GX253" s="62"/>
      <c r="GY253" s="62"/>
      <c r="GZ253" s="62"/>
      <c r="HA253" s="62"/>
      <c r="HB253" s="62"/>
      <c r="HC253" s="62"/>
      <c r="HD253" s="62"/>
      <c r="HE253" s="62"/>
      <c r="HF253" s="62"/>
      <c r="HG253" s="62"/>
      <c r="HH253" s="62"/>
      <c r="HI253" s="62"/>
      <c r="HJ253" s="62"/>
      <c r="HK253" s="62"/>
      <c r="HL253" s="62"/>
      <c r="HM253" s="62"/>
      <c r="HN253" s="62"/>
      <c r="HO253" s="62"/>
      <c r="HP253" s="62"/>
      <c r="HQ253" s="62"/>
      <c r="HR253" s="62"/>
      <c r="HS253" s="62"/>
      <c r="HT253" s="62"/>
      <c r="HU253" s="62"/>
      <c r="HV253" s="62"/>
      <c r="HW253" s="62"/>
      <c r="HX253" s="62"/>
      <c r="HY253" s="62"/>
      <c r="HZ253" s="62"/>
      <c r="IA253" s="62"/>
      <c r="IB253" s="62"/>
      <c r="IC253" s="62"/>
      <c r="ID253" s="62"/>
      <c r="IE253" s="62"/>
      <c r="IF253" s="62"/>
      <c r="IG253" s="62"/>
      <c r="IH253" s="62"/>
      <c r="II253" s="62"/>
      <c r="IJ253" s="62"/>
      <c r="IK253" s="62"/>
      <c r="IL253" s="62"/>
      <c r="IM253" s="62"/>
      <c r="IN253" s="62"/>
      <c r="IO253" s="62"/>
      <c r="IP253" s="62"/>
      <c r="IQ253" s="62"/>
      <c r="IR253" s="62"/>
      <c r="IS253" s="62"/>
      <c r="IT253" s="62"/>
      <c r="IU253" s="62"/>
      <c r="IV253" s="62"/>
      <c r="IW253" s="62"/>
      <c r="IX253" s="62"/>
      <c r="IY253" s="62"/>
      <c r="IZ253" s="62"/>
      <c r="JA253" s="62"/>
      <c r="JB253" s="62"/>
      <c r="JC253" s="62"/>
      <c r="JD253" s="62"/>
      <c r="JE253" s="62"/>
      <c r="JF253" s="62"/>
      <c r="JG253" s="62"/>
      <c r="JH253" s="62"/>
      <c r="JI253" s="62"/>
      <c r="JJ253" s="62"/>
      <c r="JK253" s="62"/>
      <c r="JL253" s="62"/>
      <c r="JM253" s="62"/>
      <c r="JN253" s="62"/>
      <c r="JO253" s="62"/>
      <c r="JP253" s="62"/>
      <c r="JQ253" s="62"/>
      <c r="JR253" s="62"/>
      <c r="JS253" s="62"/>
      <c r="JT253" s="62"/>
      <c r="JU253" s="62"/>
      <c r="JV253" s="62"/>
      <c r="JW253" s="62"/>
      <c r="JX253" s="62"/>
      <c r="JY253" s="62"/>
      <c r="JZ253" s="62"/>
      <c r="KA253" s="62"/>
      <c r="KB253" s="62"/>
      <c r="KC253" s="62"/>
      <c r="KD253" s="62"/>
      <c r="KE253" s="62"/>
      <c r="KF253" s="62"/>
      <c r="KG253" s="62"/>
      <c r="KH253" s="62"/>
      <c r="KI253" s="62"/>
      <c r="KJ253" s="62"/>
      <c r="KK253" s="62"/>
      <c r="KL253" s="62"/>
      <c r="KM253" s="62"/>
    </row>
    <row r="254" spans="3:299" s="13" customFormat="1" x14ac:dyDescent="0.25">
      <c r="C254" s="62"/>
      <c r="D254" s="62"/>
      <c r="E254" s="62"/>
      <c r="F254" s="62"/>
      <c r="I254" s="14"/>
      <c r="J254" s="63"/>
      <c r="K254" s="14"/>
      <c r="L254" s="63"/>
      <c r="M254" s="63"/>
      <c r="Q254" s="51"/>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c r="GE254" s="62"/>
      <c r="GF254" s="62"/>
      <c r="GG254" s="62"/>
      <c r="GH254" s="62"/>
      <c r="GI254" s="62"/>
      <c r="GJ254" s="62"/>
      <c r="GK254" s="62"/>
      <c r="GL254" s="62"/>
      <c r="GM254" s="62"/>
      <c r="GN254" s="62"/>
      <c r="GO254" s="62"/>
      <c r="GP254" s="62"/>
      <c r="GQ254" s="62"/>
      <c r="GR254" s="62"/>
      <c r="GS254" s="62"/>
      <c r="GT254" s="62"/>
      <c r="GU254" s="62"/>
      <c r="GV254" s="62"/>
      <c r="GW254" s="62"/>
      <c r="GX254" s="62"/>
      <c r="GY254" s="62"/>
      <c r="GZ254" s="62"/>
      <c r="HA254" s="62"/>
      <c r="HB254" s="62"/>
      <c r="HC254" s="62"/>
      <c r="HD254" s="62"/>
      <c r="HE254" s="62"/>
      <c r="HF254" s="62"/>
      <c r="HG254" s="62"/>
      <c r="HH254" s="62"/>
      <c r="HI254" s="62"/>
      <c r="HJ254" s="62"/>
      <c r="HK254" s="62"/>
      <c r="HL254" s="62"/>
      <c r="HM254" s="62"/>
      <c r="HN254" s="62"/>
      <c r="HO254" s="62"/>
      <c r="HP254" s="62"/>
      <c r="HQ254" s="62"/>
      <c r="HR254" s="62"/>
      <c r="HS254" s="62"/>
      <c r="HT254" s="62"/>
      <c r="HU254" s="62"/>
      <c r="HV254" s="62"/>
      <c r="HW254" s="62"/>
      <c r="HX254" s="62"/>
      <c r="HY254" s="62"/>
      <c r="HZ254" s="62"/>
      <c r="IA254" s="62"/>
      <c r="IB254" s="62"/>
      <c r="IC254" s="62"/>
      <c r="ID254" s="62"/>
      <c r="IE254" s="62"/>
      <c r="IF254" s="62"/>
      <c r="IG254" s="62"/>
      <c r="IH254" s="62"/>
      <c r="II254" s="62"/>
      <c r="IJ254" s="62"/>
      <c r="IK254" s="62"/>
      <c r="IL254" s="62"/>
      <c r="IM254" s="62"/>
      <c r="IN254" s="62"/>
      <c r="IO254" s="62"/>
      <c r="IP254" s="62"/>
      <c r="IQ254" s="62"/>
      <c r="IR254" s="62"/>
      <c r="IS254" s="62"/>
      <c r="IT254" s="62"/>
      <c r="IU254" s="62"/>
      <c r="IV254" s="62"/>
      <c r="IW254" s="62"/>
      <c r="IX254" s="62"/>
      <c r="IY254" s="62"/>
      <c r="IZ254" s="62"/>
      <c r="JA254" s="62"/>
      <c r="JB254" s="62"/>
      <c r="JC254" s="62"/>
      <c r="JD254" s="62"/>
      <c r="JE254" s="62"/>
      <c r="JF254" s="62"/>
      <c r="JG254" s="62"/>
      <c r="JH254" s="62"/>
      <c r="JI254" s="62"/>
      <c r="JJ254" s="62"/>
      <c r="JK254" s="62"/>
      <c r="JL254" s="62"/>
      <c r="JM254" s="62"/>
      <c r="JN254" s="62"/>
      <c r="JO254" s="62"/>
      <c r="JP254" s="62"/>
      <c r="JQ254" s="62"/>
      <c r="JR254" s="62"/>
      <c r="JS254" s="62"/>
      <c r="JT254" s="62"/>
      <c r="JU254" s="62"/>
      <c r="JV254" s="62"/>
      <c r="JW254" s="62"/>
      <c r="JX254" s="62"/>
      <c r="JY254" s="62"/>
      <c r="JZ254" s="62"/>
      <c r="KA254" s="62"/>
      <c r="KB254" s="62"/>
      <c r="KC254" s="62"/>
      <c r="KD254" s="62"/>
      <c r="KE254" s="62"/>
      <c r="KF254" s="62"/>
      <c r="KG254" s="62"/>
      <c r="KH254" s="62"/>
      <c r="KI254" s="62"/>
      <c r="KJ254" s="62"/>
      <c r="KK254" s="62"/>
      <c r="KL254" s="62"/>
      <c r="KM254" s="62"/>
    </row>
    <row r="255" spans="3:299" s="13" customFormat="1" x14ac:dyDescent="0.25">
      <c r="C255" s="62"/>
      <c r="D255" s="62"/>
      <c r="E255" s="62"/>
      <c r="F255" s="62"/>
      <c r="I255" s="14"/>
      <c r="J255" s="63"/>
      <c r="K255" s="14"/>
      <c r="L255" s="63"/>
      <c r="M255" s="63"/>
      <c r="Q255" s="51"/>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c r="GE255" s="62"/>
      <c r="GF255" s="62"/>
      <c r="GG255" s="62"/>
      <c r="GH255" s="62"/>
      <c r="GI255" s="62"/>
      <c r="GJ255" s="62"/>
      <c r="GK255" s="62"/>
      <c r="GL255" s="62"/>
      <c r="GM255" s="62"/>
      <c r="GN255" s="62"/>
      <c r="GO255" s="62"/>
      <c r="GP255" s="62"/>
      <c r="GQ255" s="62"/>
      <c r="GR255" s="62"/>
      <c r="GS255" s="62"/>
      <c r="GT255" s="62"/>
      <c r="GU255" s="62"/>
      <c r="GV255" s="62"/>
      <c r="GW255" s="62"/>
      <c r="GX255" s="62"/>
      <c r="GY255" s="62"/>
      <c r="GZ255" s="62"/>
      <c r="HA255" s="62"/>
      <c r="HB255" s="62"/>
      <c r="HC255" s="62"/>
      <c r="HD255" s="62"/>
      <c r="HE255" s="62"/>
      <c r="HF255" s="62"/>
      <c r="HG255" s="62"/>
      <c r="HH255" s="62"/>
      <c r="HI255" s="62"/>
      <c r="HJ255" s="62"/>
      <c r="HK255" s="62"/>
      <c r="HL255" s="62"/>
      <c r="HM255" s="62"/>
      <c r="HN255" s="62"/>
      <c r="HO255" s="62"/>
      <c r="HP255" s="62"/>
      <c r="HQ255" s="62"/>
      <c r="HR255" s="62"/>
      <c r="HS255" s="62"/>
      <c r="HT255" s="62"/>
      <c r="HU255" s="62"/>
      <c r="HV255" s="62"/>
      <c r="HW255" s="62"/>
      <c r="HX255" s="62"/>
      <c r="HY255" s="62"/>
      <c r="HZ255" s="62"/>
      <c r="IA255" s="62"/>
      <c r="IB255" s="62"/>
      <c r="IC255" s="62"/>
      <c r="ID255" s="62"/>
      <c r="IE255" s="62"/>
      <c r="IF255" s="62"/>
      <c r="IG255" s="62"/>
      <c r="IH255" s="62"/>
      <c r="II255" s="62"/>
      <c r="IJ255" s="62"/>
      <c r="IK255" s="62"/>
      <c r="IL255" s="62"/>
      <c r="IM255" s="62"/>
      <c r="IN255" s="62"/>
      <c r="IO255" s="62"/>
      <c r="IP255" s="62"/>
      <c r="IQ255" s="62"/>
      <c r="IR255" s="62"/>
      <c r="IS255" s="62"/>
      <c r="IT255" s="62"/>
      <c r="IU255" s="62"/>
      <c r="IV255" s="62"/>
      <c r="IW255" s="62"/>
      <c r="IX255" s="62"/>
      <c r="IY255" s="62"/>
      <c r="IZ255" s="62"/>
      <c r="JA255" s="62"/>
      <c r="JB255" s="62"/>
      <c r="JC255" s="62"/>
      <c r="JD255" s="62"/>
      <c r="JE255" s="62"/>
      <c r="JF255" s="62"/>
      <c r="JG255" s="62"/>
      <c r="JH255" s="62"/>
      <c r="JI255" s="62"/>
      <c r="JJ255" s="62"/>
      <c r="JK255" s="62"/>
      <c r="JL255" s="62"/>
      <c r="JM255" s="62"/>
      <c r="JN255" s="62"/>
      <c r="JO255" s="62"/>
      <c r="JP255" s="62"/>
      <c r="JQ255" s="62"/>
      <c r="JR255" s="62"/>
      <c r="JS255" s="62"/>
      <c r="JT255" s="62"/>
      <c r="JU255" s="62"/>
      <c r="JV255" s="62"/>
      <c r="JW255" s="62"/>
      <c r="JX255" s="62"/>
      <c r="JY255" s="62"/>
      <c r="JZ255" s="62"/>
      <c r="KA255" s="62"/>
      <c r="KB255" s="62"/>
      <c r="KC255" s="62"/>
      <c r="KD255" s="62"/>
      <c r="KE255" s="62"/>
      <c r="KF255" s="62"/>
      <c r="KG255" s="62"/>
      <c r="KH255" s="62"/>
      <c r="KI255" s="62"/>
      <c r="KJ255" s="62"/>
      <c r="KK255" s="62"/>
      <c r="KL255" s="62"/>
      <c r="KM255" s="62"/>
    </row>
    <row r="256" spans="3:299" s="13" customFormat="1" x14ac:dyDescent="0.25">
      <c r="C256" s="62"/>
      <c r="D256" s="62"/>
      <c r="E256" s="62"/>
      <c r="F256" s="62"/>
      <c r="I256" s="14"/>
      <c r="J256" s="63"/>
      <c r="K256" s="14"/>
      <c r="L256" s="63"/>
      <c r="M256" s="63"/>
      <c r="Q256" s="51"/>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c r="GE256" s="62"/>
      <c r="GF256" s="62"/>
      <c r="GG256" s="62"/>
      <c r="GH256" s="62"/>
      <c r="GI256" s="62"/>
      <c r="GJ256" s="62"/>
      <c r="GK256" s="62"/>
      <c r="GL256" s="62"/>
      <c r="GM256" s="62"/>
      <c r="GN256" s="62"/>
      <c r="GO256" s="62"/>
      <c r="GP256" s="62"/>
      <c r="GQ256" s="62"/>
      <c r="GR256" s="62"/>
      <c r="GS256" s="62"/>
      <c r="GT256" s="62"/>
      <c r="GU256" s="62"/>
      <c r="GV256" s="62"/>
      <c r="GW256" s="62"/>
      <c r="GX256" s="62"/>
      <c r="GY256" s="62"/>
      <c r="GZ256" s="62"/>
      <c r="HA256" s="62"/>
      <c r="HB256" s="62"/>
      <c r="HC256" s="62"/>
      <c r="HD256" s="62"/>
      <c r="HE256" s="62"/>
      <c r="HF256" s="62"/>
      <c r="HG256" s="62"/>
      <c r="HH256" s="62"/>
      <c r="HI256" s="62"/>
      <c r="HJ256" s="62"/>
      <c r="HK256" s="62"/>
      <c r="HL256" s="62"/>
      <c r="HM256" s="62"/>
      <c r="HN256" s="62"/>
      <c r="HO256" s="62"/>
      <c r="HP256" s="62"/>
      <c r="HQ256" s="62"/>
      <c r="HR256" s="62"/>
      <c r="HS256" s="62"/>
      <c r="HT256" s="62"/>
      <c r="HU256" s="62"/>
      <c r="HV256" s="62"/>
      <c r="HW256" s="62"/>
      <c r="HX256" s="62"/>
      <c r="HY256" s="62"/>
      <c r="HZ256" s="62"/>
      <c r="IA256" s="62"/>
      <c r="IB256" s="62"/>
      <c r="IC256" s="62"/>
      <c r="ID256" s="62"/>
      <c r="IE256" s="62"/>
      <c r="IF256" s="62"/>
      <c r="IG256" s="62"/>
      <c r="IH256" s="62"/>
      <c r="II256" s="62"/>
      <c r="IJ256" s="62"/>
      <c r="IK256" s="62"/>
      <c r="IL256" s="62"/>
      <c r="IM256" s="62"/>
      <c r="IN256" s="62"/>
      <c r="IO256" s="62"/>
      <c r="IP256" s="62"/>
      <c r="IQ256" s="62"/>
      <c r="IR256" s="62"/>
      <c r="IS256" s="62"/>
      <c r="IT256" s="62"/>
      <c r="IU256" s="62"/>
      <c r="IV256" s="62"/>
      <c r="IW256" s="62"/>
      <c r="IX256" s="62"/>
      <c r="IY256" s="62"/>
      <c r="IZ256" s="62"/>
      <c r="JA256" s="62"/>
      <c r="JB256" s="62"/>
      <c r="JC256" s="62"/>
      <c r="JD256" s="62"/>
      <c r="JE256" s="62"/>
      <c r="JF256" s="62"/>
      <c r="JG256" s="62"/>
      <c r="JH256" s="62"/>
      <c r="JI256" s="62"/>
      <c r="JJ256" s="62"/>
      <c r="JK256" s="62"/>
      <c r="JL256" s="62"/>
      <c r="JM256" s="62"/>
      <c r="JN256" s="62"/>
      <c r="JO256" s="62"/>
      <c r="JP256" s="62"/>
      <c r="JQ256" s="62"/>
      <c r="JR256" s="62"/>
      <c r="JS256" s="62"/>
      <c r="JT256" s="62"/>
      <c r="JU256" s="62"/>
      <c r="JV256" s="62"/>
      <c r="JW256" s="62"/>
      <c r="JX256" s="62"/>
      <c r="JY256" s="62"/>
      <c r="JZ256" s="62"/>
      <c r="KA256" s="62"/>
      <c r="KB256" s="62"/>
      <c r="KC256" s="62"/>
      <c r="KD256" s="62"/>
      <c r="KE256" s="62"/>
      <c r="KF256" s="62"/>
      <c r="KG256" s="62"/>
      <c r="KH256" s="62"/>
      <c r="KI256" s="62"/>
      <c r="KJ256" s="62"/>
      <c r="KK256" s="62"/>
      <c r="KL256" s="62"/>
      <c r="KM256" s="62"/>
    </row>
    <row r="257" spans="3:299" s="13" customFormat="1" x14ac:dyDescent="0.25">
      <c r="C257" s="62"/>
      <c r="D257" s="62"/>
      <c r="E257" s="62"/>
      <c r="F257" s="62"/>
      <c r="I257" s="14"/>
      <c r="J257" s="63"/>
      <c r="K257" s="14"/>
      <c r="L257" s="63"/>
      <c r="M257" s="63"/>
      <c r="Q257" s="51"/>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c r="GE257" s="62"/>
      <c r="GF257" s="62"/>
      <c r="GG257" s="62"/>
      <c r="GH257" s="62"/>
      <c r="GI257" s="62"/>
      <c r="GJ257" s="62"/>
      <c r="GK257" s="62"/>
      <c r="GL257" s="62"/>
      <c r="GM257" s="62"/>
      <c r="GN257" s="62"/>
      <c r="GO257" s="62"/>
      <c r="GP257" s="62"/>
      <c r="GQ257" s="62"/>
      <c r="GR257" s="62"/>
      <c r="GS257" s="62"/>
      <c r="GT257" s="62"/>
      <c r="GU257" s="62"/>
      <c r="GV257" s="62"/>
      <c r="GW257" s="62"/>
      <c r="GX257" s="62"/>
      <c r="GY257" s="62"/>
      <c r="GZ257" s="62"/>
      <c r="HA257" s="62"/>
      <c r="HB257" s="62"/>
      <c r="HC257" s="62"/>
      <c r="HD257" s="62"/>
      <c r="HE257" s="62"/>
      <c r="HF257" s="62"/>
      <c r="HG257" s="62"/>
      <c r="HH257" s="62"/>
      <c r="HI257" s="62"/>
      <c r="HJ257" s="62"/>
      <c r="HK257" s="62"/>
      <c r="HL257" s="62"/>
      <c r="HM257" s="62"/>
      <c r="HN257" s="62"/>
      <c r="HO257" s="62"/>
      <c r="HP257" s="62"/>
      <c r="HQ257" s="62"/>
      <c r="HR257" s="62"/>
      <c r="HS257" s="62"/>
      <c r="HT257" s="62"/>
      <c r="HU257" s="62"/>
      <c r="HV257" s="62"/>
      <c r="HW257" s="62"/>
      <c r="HX257" s="62"/>
      <c r="HY257" s="62"/>
      <c r="HZ257" s="62"/>
      <c r="IA257" s="62"/>
      <c r="IB257" s="62"/>
      <c r="IC257" s="62"/>
      <c r="ID257" s="62"/>
      <c r="IE257" s="62"/>
      <c r="IF257" s="62"/>
      <c r="IG257" s="62"/>
      <c r="IH257" s="62"/>
      <c r="II257" s="62"/>
      <c r="IJ257" s="62"/>
      <c r="IK257" s="62"/>
      <c r="IL257" s="62"/>
      <c r="IM257" s="62"/>
      <c r="IN257" s="62"/>
      <c r="IO257" s="62"/>
      <c r="IP257" s="62"/>
      <c r="IQ257" s="62"/>
      <c r="IR257" s="62"/>
      <c r="IS257" s="62"/>
      <c r="IT257" s="62"/>
      <c r="IU257" s="62"/>
      <c r="IV257" s="62"/>
      <c r="IW257" s="62"/>
      <c r="IX257" s="62"/>
      <c r="IY257" s="62"/>
      <c r="IZ257" s="62"/>
      <c r="JA257" s="62"/>
      <c r="JB257" s="62"/>
      <c r="JC257" s="62"/>
      <c r="JD257" s="62"/>
      <c r="JE257" s="62"/>
      <c r="JF257" s="62"/>
      <c r="JG257" s="62"/>
      <c r="JH257" s="62"/>
      <c r="JI257" s="62"/>
      <c r="JJ257" s="62"/>
      <c r="JK257" s="62"/>
      <c r="JL257" s="62"/>
      <c r="JM257" s="62"/>
      <c r="JN257" s="62"/>
      <c r="JO257" s="62"/>
      <c r="JP257" s="62"/>
      <c r="JQ257" s="62"/>
      <c r="JR257" s="62"/>
      <c r="JS257" s="62"/>
      <c r="JT257" s="62"/>
      <c r="JU257" s="62"/>
      <c r="JV257" s="62"/>
      <c r="JW257" s="62"/>
      <c r="JX257" s="62"/>
      <c r="JY257" s="62"/>
      <c r="JZ257" s="62"/>
      <c r="KA257" s="62"/>
      <c r="KB257" s="62"/>
      <c r="KC257" s="62"/>
      <c r="KD257" s="62"/>
      <c r="KE257" s="62"/>
      <c r="KF257" s="62"/>
      <c r="KG257" s="62"/>
      <c r="KH257" s="62"/>
      <c r="KI257" s="62"/>
      <c r="KJ257" s="62"/>
      <c r="KK257" s="62"/>
      <c r="KL257" s="62"/>
      <c r="KM257" s="62"/>
    </row>
    <row r="258" spans="3:299" s="13" customFormat="1" x14ac:dyDescent="0.25">
      <c r="C258" s="62"/>
      <c r="D258" s="62"/>
      <c r="E258" s="62"/>
      <c r="F258" s="62"/>
      <c r="I258" s="14"/>
      <c r="J258" s="63"/>
      <c r="K258" s="14"/>
      <c r="L258" s="63"/>
      <c r="M258" s="63"/>
      <c r="Q258" s="51"/>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c r="GE258" s="62"/>
      <c r="GF258" s="62"/>
      <c r="GG258" s="62"/>
      <c r="GH258" s="62"/>
      <c r="GI258" s="62"/>
      <c r="GJ258" s="62"/>
      <c r="GK258" s="62"/>
      <c r="GL258" s="62"/>
      <c r="GM258" s="62"/>
      <c r="GN258" s="62"/>
      <c r="GO258" s="62"/>
      <c r="GP258" s="62"/>
      <c r="GQ258" s="62"/>
      <c r="GR258" s="62"/>
      <c r="GS258" s="62"/>
      <c r="GT258" s="62"/>
      <c r="GU258" s="62"/>
      <c r="GV258" s="62"/>
      <c r="GW258" s="62"/>
      <c r="GX258" s="62"/>
      <c r="GY258" s="62"/>
      <c r="GZ258" s="62"/>
      <c r="HA258" s="62"/>
      <c r="HB258" s="62"/>
      <c r="HC258" s="62"/>
      <c r="HD258" s="62"/>
      <c r="HE258" s="62"/>
      <c r="HF258" s="62"/>
      <c r="HG258" s="62"/>
      <c r="HH258" s="62"/>
      <c r="HI258" s="62"/>
      <c r="HJ258" s="62"/>
      <c r="HK258" s="62"/>
      <c r="HL258" s="62"/>
      <c r="HM258" s="62"/>
      <c r="HN258" s="62"/>
      <c r="HO258" s="62"/>
      <c r="HP258" s="62"/>
      <c r="HQ258" s="62"/>
      <c r="HR258" s="62"/>
      <c r="HS258" s="62"/>
      <c r="HT258" s="62"/>
      <c r="HU258" s="62"/>
      <c r="HV258" s="62"/>
      <c r="HW258" s="62"/>
      <c r="HX258" s="62"/>
      <c r="HY258" s="62"/>
      <c r="HZ258" s="62"/>
      <c r="IA258" s="62"/>
      <c r="IB258" s="62"/>
      <c r="IC258" s="62"/>
      <c r="ID258" s="62"/>
      <c r="IE258" s="62"/>
      <c r="IF258" s="62"/>
      <c r="IG258" s="62"/>
      <c r="IH258" s="62"/>
      <c r="II258" s="62"/>
      <c r="IJ258" s="62"/>
      <c r="IK258" s="62"/>
      <c r="IL258" s="62"/>
      <c r="IM258" s="62"/>
      <c r="IN258" s="62"/>
      <c r="IO258" s="62"/>
      <c r="IP258" s="62"/>
      <c r="IQ258" s="62"/>
      <c r="IR258" s="62"/>
      <c r="IS258" s="62"/>
      <c r="IT258" s="62"/>
      <c r="IU258" s="62"/>
      <c r="IV258" s="62"/>
      <c r="IW258" s="62"/>
      <c r="IX258" s="62"/>
      <c r="IY258" s="62"/>
      <c r="IZ258" s="62"/>
      <c r="JA258" s="62"/>
      <c r="JB258" s="62"/>
      <c r="JC258" s="62"/>
      <c r="JD258" s="62"/>
      <c r="JE258" s="62"/>
      <c r="JF258" s="62"/>
      <c r="JG258" s="62"/>
      <c r="JH258" s="62"/>
      <c r="JI258" s="62"/>
      <c r="JJ258" s="62"/>
      <c r="JK258" s="62"/>
      <c r="JL258" s="62"/>
      <c r="JM258" s="62"/>
      <c r="JN258" s="62"/>
      <c r="JO258" s="62"/>
      <c r="JP258" s="62"/>
      <c r="JQ258" s="62"/>
      <c r="JR258" s="62"/>
      <c r="JS258" s="62"/>
      <c r="JT258" s="62"/>
      <c r="JU258" s="62"/>
      <c r="JV258" s="62"/>
      <c r="JW258" s="62"/>
      <c r="JX258" s="62"/>
      <c r="JY258" s="62"/>
      <c r="JZ258" s="62"/>
      <c r="KA258" s="62"/>
      <c r="KB258" s="62"/>
      <c r="KC258" s="62"/>
      <c r="KD258" s="62"/>
      <c r="KE258" s="62"/>
      <c r="KF258" s="62"/>
      <c r="KG258" s="62"/>
      <c r="KH258" s="62"/>
      <c r="KI258" s="62"/>
      <c r="KJ258" s="62"/>
      <c r="KK258" s="62"/>
      <c r="KL258" s="62"/>
      <c r="KM258" s="62"/>
    </row>
    <row r="259" spans="3:299" s="13" customFormat="1" x14ac:dyDescent="0.25">
      <c r="C259" s="62"/>
      <c r="D259" s="62"/>
      <c r="E259" s="62"/>
      <c r="F259" s="62"/>
      <c r="I259" s="14"/>
      <c r="J259" s="63"/>
      <c r="K259" s="14"/>
      <c r="L259" s="63"/>
      <c r="M259" s="63"/>
      <c r="Q259" s="51"/>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c r="GE259" s="62"/>
      <c r="GF259" s="62"/>
      <c r="GG259" s="62"/>
      <c r="GH259" s="62"/>
      <c r="GI259" s="62"/>
      <c r="GJ259" s="62"/>
      <c r="GK259" s="62"/>
      <c r="GL259" s="62"/>
      <c r="GM259" s="62"/>
      <c r="GN259" s="62"/>
      <c r="GO259" s="62"/>
      <c r="GP259" s="62"/>
      <c r="GQ259" s="62"/>
      <c r="GR259" s="62"/>
      <c r="GS259" s="62"/>
      <c r="GT259" s="62"/>
      <c r="GU259" s="62"/>
      <c r="GV259" s="62"/>
      <c r="GW259" s="62"/>
      <c r="GX259" s="62"/>
      <c r="GY259" s="62"/>
      <c r="GZ259" s="62"/>
      <c r="HA259" s="62"/>
      <c r="HB259" s="62"/>
      <c r="HC259" s="62"/>
      <c r="HD259" s="62"/>
      <c r="HE259" s="62"/>
      <c r="HF259" s="62"/>
      <c r="HG259" s="62"/>
      <c r="HH259" s="62"/>
      <c r="HI259" s="62"/>
      <c r="HJ259" s="62"/>
      <c r="HK259" s="62"/>
      <c r="HL259" s="62"/>
      <c r="HM259" s="62"/>
      <c r="HN259" s="62"/>
      <c r="HO259" s="62"/>
      <c r="HP259" s="62"/>
      <c r="HQ259" s="62"/>
      <c r="HR259" s="62"/>
      <c r="HS259" s="62"/>
      <c r="HT259" s="62"/>
      <c r="HU259" s="62"/>
      <c r="HV259" s="62"/>
      <c r="HW259" s="62"/>
      <c r="HX259" s="62"/>
      <c r="HY259" s="62"/>
      <c r="HZ259" s="62"/>
      <c r="IA259" s="62"/>
      <c r="IB259" s="62"/>
      <c r="IC259" s="62"/>
      <c r="ID259" s="62"/>
      <c r="IE259" s="62"/>
      <c r="IF259" s="62"/>
      <c r="IG259" s="62"/>
      <c r="IH259" s="62"/>
      <c r="II259" s="62"/>
      <c r="IJ259" s="62"/>
      <c r="IK259" s="62"/>
      <c r="IL259" s="62"/>
      <c r="IM259" s="62"/>
      <c r="IN259" s="62"/>
      <c r="IO259" s="62"/>
      <c r="IP259" s="62"/>
      <c r="IQ259" s="62"/>
      <c r="IR259" s="62"/>
      <c r="IS259" s="62"/>
      <c r="IT259" s="62"/>
      <c r="IU259" s="62"/>
      <c r="IV259" s="62"/>
      <c r="IW259" s="62"/>
      <c r="IX259" s="62"/>
      <c r="IY259" s="62"/>
      <c r="IZ259" s="62"/>
      <c r="JA259" s="62"/>
      <c r="JB259" s="62"/>
      <c r="JC259" s="62"/>
      <c r="JD259" s="62"/>
      <c r="JE259" s="62"/>
      <c r="JF259" s="62"/>
      <c r="JG259" s="62"/>
      <c r="JH259" s="62"/>
      <c r="JI259" s="62"/>
      <c r="JJ259" s="62"/>
      <c r="JK259" s="62"/>
      <c r="JL259" s="62"/>
      <c r="JM259" s="62"/>
      <c r="JN259" s="62"/>
      <c r="JO259" s="62"/>
      <c r="JP259" s="62"/>
      <c r="JQ259" s="62"/>
      <c r="JR259" s="62"/>
      <c r="JS259" s="62"/>
      <c r="JT259" s="62"/>
      <c r="JU259" s="62"/>
      <c r="JV259" s="62"/>
      <c r="JW259" s="62"/>
      <c r="JX259" s="62"/>
      <c r="JY259" s="62"/>
      <c r="JZ259" s="62"/>
      <c r="KA259" s="62"/>
      <c r="KB259" s="62"/>
      <c r="KC259" s="62"/>
      <c r="KD259" s="62"/>
      <c r="KE259" s="62"/>
      <c r="KF259" s="62"/>
      <c r="KG259" s="62"/>
      <c r="KH259" s="62"/>
      <c r="KI259" s="62"/>
      <c r="KJ259" s="62"/>
      <c r="KK259" s="62"/>
      <c r="KL259" s="62"/>
      <c r="KM259" s="62"/>
    </row>
    <row r="260" spans="3:299" s="13" customFormat="1" x14ac:dyDescent="0.25">
      <c r="C260" s="62"/>
      <c r="D260" s="62"/>
      <c r="E260" s="62"/>
      <c r="F260" s="62"/>
      <c r="I260" s="14"/>
      <c r="J260" s="63"/>
      <c r="K260" s="14"/>
      <c r="L260" s="63"/>
      <c r="M260" s="63"/>
      <c r="Q260" s="51"/>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c r="GE260" s="62"/>
      <c r="GF260" s="62"/>
      <c r="GG260" s="62"/>
      <c r="GH260" s="62"/>
      <c r="GI260" s="62"/>
      <c r="GJ260" s="62"/>
      <c r="GK260" s="62"/>
      <c r="GL260" s="62"/>
      <c r="GM260" s="62"/>
      <c r="GN260" s="62"/>
      <c r="GO260" s="62"/>
      <c r="GP260" s="62"/>
      <c r="GQ260" s="62"/>
      <c r="GR260" s="62"/>
      <c r="GS260" s="62"/>
      <c r="GT260" s="62"/>
      <c r="GU260" s="62"/>
      <c r="GV260" s="62"/>
      <c r="GW260" s="62"/>
      <c r="GX260" s="62"/>
      <c r="GY260" s="62"/>
      <c r="GZ260" s="62"/>
      <c r="HA260" s="62"/>
      <c r="HB260" s="62"/>
      <c r="HC260" s="62"/>
      <c r="HD260" s="62"/>
      <c r="HE260" s="62"/>
      <c r="HF260" s="62"/>
      <c r="HG260" s="62"/>
      <c r="HH260" s="62"/>
      <c r="HI260" s="62"/>
      <c r="HJ260" s="62"/>
      <c r="HK260" s="62"/>
      <c r="HL260" s="62"/>
      <c r="HM260" s="62"/>
      <c r="HN260" s="62"/>
      <c r="HO260" s="62"/>
      <c r="HP260" s="62"/>
      <c r="HQ260" s="62"/>
      <c r="HR260" s="62"/>
      <c r="HS260" s="62"/>
      <c r="HT260" s="62"/>
      <c r="HU260" s="62"/>
      <c r="HV260" s="62"/>
      <c r="HW260" s="62"/>
      <c r="HX260" s="62"/>
      <c r="HY260" s="62"/>
      <c r="HZ260" s="62"/>
      <c r="IA260" s="62"/>
      <c r="IB260" s="62"/>
      <c r="IC260" s="62"/>
      <c r="ID260" s="62"/>
      <c r="IE260" s="62"/>
      <c r="IF260" s="62"/>
      <c r="IG260" s="62"/>
      <c r="IH260" s="62"/>
      <c r="II260" s="62"/>
      <c r="IJ260" s="62"/>
      <c r="IK260" s="62"/>
      <c r="IL260" s="62"/>
      <c r="IM260" s="62"/>
      <c r="IN260" s="62"/>
      <c r="IO260" s="62"/>
      <c r="IP260" s="62"/>
      <c r="IQ260" s="62"/>
      <c r="IR260" s="62"/>
      <c r="IS260" s="62"/>
      <c r="IT260" s="62"/>
      <c r="IU260" s="62"/>
      <c r="IV260" s="62"/>
      <c r="IW260" s="62"/>
      <c r="IX260" s="62"/>
      <c r="IY260" s="62"/>
      <c r="IZ260" s="62"/>
      <c r="JA260" s="62"/>
      <c r="JB260" s="62"/>
      <c r="JC260" s="62"/>
      <c r="JD260" s="62"/>
      <c r="JE260" s="62"/>
      <c r="JF260" s="62"/>
      <c r="JG260" s="62"/>
      <c r="JH260" s="62"/>
      <c r="JI260" s="62"/>
      <c r="JJ260" s="62"/>
      <c r="JK260" s="62"/>
      <c r="JL260" s="62"/>
      <c r="JM260" s="62"/>
      <c r="JN260" s="62"/>
      <c r="JO260" s="62"/>
      <c r="JP260" s="62"/>
      <c r="JQ260" s="62"/>
      <c r="JR260" s="62"/>
      <c r="JS260" s="62"/>
      <c r="JT260" s="62"/>
      <c r="JU260" s="62"/>
      <c r="JV260" s="62"/>
      <c r="JW260" s="62"/>
      <c r="JX260" s="62"/>
      <c r="JY260" s="62"/>
      <c r="JZ260" s="62"/>
      <c r="KA260" s="62"/>
      <c r="KB260" s="62"/>
      <c r="KC260" s="62"/>
      <c r="KD260" s="62"/>
      <c r="KE260" s="62"/>
      <c r="KF260" s="62"/>
      <c r="KG260" s="62"/>
      <c r="KH260" s="62"/>
      <c r="KI260" s="62"/>
      <c r="KJ260" s="62"/>
      <c r="KK260" s="62"/>
      <c r="KL260" s="62"/>
      <c r="KM260" s="62"/>
    </row>
    <row r="261" spans="3:299" s="13" customFormat="1" x14ac:dyDescent="0.25">
      <c r="C261" s="62"/>
      <c r="D261" s="62"/>
      <c r="E261" s="62"/>
      <c r="F261" s="62"/>
      <c r="I261" s="14"/>
      <c r="J261" s="63"/>
      <c r="K261" s="14"/>
      <c r="L261" s="63"/>
      <c r="M261" s="63"/>
      <c r="Q261" s="51"/>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c r="GE261" s="62"/>
      <c r="GF261" s="62"/>
      <c r="GG261" s="62"/>
      <c r="GH261" s="62"/>
      <c r="GI261" s="62"/>
      <c r="GJ261" s="62"/>
      <c r="GK261" s="62"/>
      <c r="GL261" s="62"/>
      <c r="GM261" s="62"/>
      <c r="GN261" s="62"/>
      <c r="GO261" s="62"/>
      <c r="GP261" s="62"/>
      <c r="GQ261" s="62"/>
      <c r="GR261" s="62"/>
      <c r="GS261" s="62"/>
      <c r="GT261" s="62"/>
      <c r="GU261" s="62"/>
      <c r="GV261" s="62"/>
      <c r="GW261" s="62"/>
      <c r="GX261" s="62"/>
      <c r="GY261" s="62"/>
      <c r="GZ261" s="62"/>
      <c r="HA261" s="62"/>
      <c r="HB261" s="62"/>
      <c r="HC261" s="62"/>
      <c r="HD261" s="62"/>
      <c r="HE261" s="62"/>
      <c r="HF261" s="62"/>
      <c r="HG261" s="62"/>
      <c r="HH261" s="62"/>
      <c r="HI261" s="62"/>
      <c r="HJ261" s="62"/>
      <c r="HK261" s="62"/>
      <c r="HL261" s="62"/>
      <c r="HM261" s="62"/>
      <c r="HN261" s="62"/>
      <c r="HO261" s="62"/>
      <c r="HP261" s="62"/>
      <c r="HQ261" s="62"/>
      <c r="HR261" s="62"/>
      <c r="HS261" s="62"/>
      <c r="HT261" s="62"/>
      <c r="HU261" s="62"/>
      <c r="HV261" s="62"/>
      <c r="HW261" s="62"/>
      <c r="HX261" s="62"/>
      <c r="HY261" s="62"/>
      <c r="HZ261" s="62"/>
      <c r="IA261" s="62"/>
      <c r="IB261" s="62"/>
      <c r="IC261" s="62"/>
      <c r="ID261" s="62"/>
      <c r="IE261" s="62"/>
      <c r="IF261" s="62"/>
      <c r="IG261" s="62"/>
      <c r="IH261" s="62"/>
      <c r="II261" s="62"/>
      <c r="IJ261" s="62"/>
      <c r="IK261" s="62"/>
      <c r="IL261" s="62"/>
      <c r="IM261" s="62"/>
      <c r="IN261" s="62"/>
      <c r="IO261" s="62"/>
      <c r="IP261" s="62"/>
      <c r="IQ261" s="62"/>
      <c r="IR261" s="62"/>
      <c r="IS261" s="62"/>
      <c r="IT261" s="62"/>
      <c r="IU261" s="62"/>
      <c r="IV261" s="62"/>
      <c r="IW261" s="62"/>
      <c r="IX261" s="62"/>
      <c r="IY261" s="62"/>
      <c r="IZ261" s="62"/>
      <c r="JA261" s="62"/>
      <c r="JB261" s="62"/>
      <c r="JC261" s="62"/>
      <c r="JD261" s="62"/>
      <c r="JE261" s="62"/>
      <c r="JF261" s="62"/>
      <c r="JG261" s="62"/>
      <c r="JH261" s="62"/>
      <c r="JI261" s="62"/>
      <c r="JJ261" s="62"/>
      <c r="JK261" s="62"/>
      <c r="JL261" s="62"/>
      <c r="JM261" s="62"/>
      <c r="JN261" s="62"/>
      <c r="JO261" s="62"/>
      <c r="JP261" s="62"/>
      <c r="JQ261" s="62"/>
      <c r="JR261" s="62"/>
      <c r="JS261" s="62"/>
      <c r="JT261" s="62"/>
      <c r="JU261" s="62"/>
      <c r="JV261" s="62"/>
      <c r="JW261" s="62"/>
      <c r="JX261" s="62"/>
      <c r="JY261" s="62"/>
      <c r="JZ261" s="62"/>
      <c r="KA261" s="62"/>
      <c r="KB261" s="62"/>
      <c r="KC261" s="62"/>
      <c r="KD261" s="62"/>
      <c r="KE261" s="62"/>
      <c r="KF261" s="62"/>
      <c r="KG261" s="62"/>
      <c r="KH261" s="62"/>
      <c r="KI261" s="62"/>
      <c r="KJ261" s="62"/>
      <c r="KK261" s="62"/>
      <c r="KL261" s="62"/>
      <c r="KM261" s="62"/>
    </row>
    <row r="262" spans="3:299" s="13" customFormat="1" x14ac:dyDescent="0.25">
      <c r="C262" s="62"/>
      <c r="D262" s="62"/>
      <c r="E262" s="62"/>
      <c r="F262" s="62"/>
      <c r="I262" s="14"/>
      <c r="J262" s="63"/>
      <c r="K262" s="14"/>
      <c r="L262" s="63"/>
      <c r="M262" s="63"/>
      <c r="Q262" s="51"/>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c r="GE262" s="62"/>
      <c r="GF262" s="62"/>
      <c r="GG262" s="62"/>
      <c r="GH262" s="62"/>
      <c r="GI262" s="62"/>
      <c r="GJ262" s="62"/>
      <c r="GK262" s="62"/>
      <c r="GL262" s="62"/>
      <c r="GM262" s="62"/>
      <c r="GN262" s="62"/>
      <c r="GO262" s="62"/>
      <c r="GP262" s="62"/>
      <c r="GQ262" s="62"/>
      <c r="GR262" s="62"/>
      <c r="GS262" s="62"/>
      <c r="GT262" s="62"/>
      <c r="GU262" s="62"/>
      <c r="GV262" s="62"/>
      <c r="GW262" s="62"/>
      <c r="GX262" s="62"/>
      <c r="GY262" s="62"/>
      <c r="GZ262" s="62"/>
      <c r="HA262" s="62"/>
      <c r="HB262" s="62"/>
      <c r="HC262" s="62"/>
      <c r="HD262" s="62"/>
      <c r="HE262" s="62"/>
      <c r="HF262" s="62"/>
      <c r="HG262" s="62"/>
      <c r="HH262" s="62"/>
      <c r="HI262" s="62"/>
      <c r="HJ262" s="62"/>
      <c r="HK262" s="62"/>
      <c r="HL262" s="62"/>
      <c r="HM262" s="62"/>
      <c r="HN262" s="62"/>
      <c r="HO262" s="62"/>
      <c r="HP262" s="62"/>
      <c r="HQ262" s="62"/>
      <c r="HR262" s="62"/>
      <c r="HS262" s="62"/>
      <c r="HT262" s="62"/>
      <c r="HU262" s="62"/>
      <c r="HV262" s="62"/>
      <c r="HW262" s="62"/>
      <c r="HX262" s="62"/>
      <c r="HY262" s="62"/>
      <c r="HZ262" s="62"/>
      <c r="IA262" s="62"/>
      <c r="IB262" s="62"/>
      <c r="IC262" s="62"/>
      <c r="ID262" s="62"/>
      <c r="IE262" s="62"/>
      <c r="IF262" s="62"/>
      <c r="IG262" s="62"/>
      <c r="IH262" s="62"/>
      <c r="II262" s="62"/>
      <c r="IJ262" s="62"/>
      <c r="IK262" s="62"/>
      <c r="IL262" s="62"/>
      <c r="IM262" s="62"/>
      <c r="IN262" s="62"/>
      <c r="IO262" s="62"/>
      <c r="IP262" s="62"/>
      <c r="IQ262" s="62"/>
      <c r="IR262" s="62"/>
      <c r="IS262" s="62"/>
      <c r="IT262" s="62"/>
      <c r="IU262" s="62"/>
      <c r="IV262" s="62"/>
      <c r="IW262" s="62"/>
      <c r="IX262" s="62"/>
      <c r="IY262" s="62"/>
      <c r="IZ262" s="62"/>
      <c r="JA262" s="62"/>
      <c r="JB262" s="62"/>
      <c r="JC262" s="62"/>
      <c r="JD262" s="62"/>
      <c r="JE262" s="62"/>
      <c r="JF262" s="62"/>
      <c r="JG262" s="62"/>
      <c r="JH262" s="62"/>
      <c r="JI262" s="62"/>
      <c r="JJ262" s="62"/>
      <c r="JK262" s="62"/>
      <c r="JL262" s="62"/>
      <c r="JM262" s="62"/>
      <c r="JN262" s="62"/>
      <c r="JO262" s="62"/>
      <c r="JP262" s="62"/>
      <c r="JQ262" s="62"/>
      <c r="JR262" s="62"/>
      <c r="JS262" s="62"/>
      <c r="JT262" s="62"/>
      <c r="JU262" s="62"/>
      <c r="JV262" s="62"/>
      <c r="JW262" s="62"/>
      <c r="JX262" s="62"/>
      <c r="JY262" s="62"/>
      <c r="JZ262" s="62"/>
      <c r="KA262" s="62"/>
      <c r="KB262" s="62"/>
      <c r="KC262" s="62"/>
      <c r="KD262" s="62"/>
      <c r="KE262" s="62"/>
      <c r="KF262" s="62"/>
      <c r="KG262" s="62"/>
      <c r="KH262" s="62"/>
      <c r="KI262" s="62"/>
      <c r="KJ262" s="62"/>
      <c r="KK262" s="62"/>
      <c r="KL262" s="62"/>
      <c r="KM262" s="62"/>
    </row>
    <row r="263" spans="3:299" s="13" customFormat="1" x14ac:dyDescent="0.25">
      <c r="C263" s="62"/>
      <c r="D263" s="62"/>
      <c r="E263" s="62"/>
      <c r="F263" s="62"/>
      <c r="I263" s="14"/>
      <c r="J263" s="63"/>
      <c r="K263" s="14"/>
      <c r="L263" s="63"/>
      <c r="M263" s="63"/>
      <c r="Q263" s="51"/>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c r="GG263" s="62"/>
      <c r="GH263" s="62"/>
      <c r="GI263" s="62"/>
      <c r="GJ263" s="62"/>
      <c r="GK263" s="62"/>
      <c r="GL263" s="62"/>
      <c r="GM263" s="62"/>
      <c r="GN263" s="62"/>
      <c r="GO263" s="62"/>
      <c r="GP263" s="62"/>
      <c r="GQ263" s="62"/>
      <c r="GR263" s="62"/>
      <c r="GS263" s="62"/>
      <c r="GT263" s="62"/>
      <c r="GU263" s="62"/>
      <c r="GV263" s="62"/>
      <c r="GW263" s="62"/>
      <c r="GX263" s="62"/>
      <c r="GY263" s="62"/>
      <c r="GZ263" s="62"/>
      <c r="HA263" s="62"/>
      <c r="HB263" s="62"/>
      <c r="HC263" s="62"/>
      <c r="HD263" s="62"/>
      <c r="HE263" s="62"/>
      <c r="HF263" s="62"/>
      <c r="HG263" s="62"/>
      <c r="HH263" s="62"/>
      <c r="HI263" s="62"/>
      <c r="HJ263" s="62"/>
      <c r="HK263" s="62"/>
      <c r="HL263" s="62"/>
      <c r="HM263" s="62"/>
      <c r="HN263" s="62"/>
      <c r="HO263" s="62"/>
      <c r="HP263" s="62"/>
      <c r="HQ263" s="62"/>
      <c r="HR263" s="62"/>
      <c r="HS263" s="62"/>
      <c r="HT263" s="62"/>
      <c r="HU263" s="62"/>
      <c r="HV263" s="62"/>
      <c r="HW263" s="62"/>
      <c r="HX263" s="62"/>
      <c r="HY263" s="62"/>
      <c r="HZ263" s="62"/>
      <c r="IA263" s="62"/>
      <c r="IB263" s="62"/>
      <c r="IC263" s="62"/>
      <c r="ID263" s="62"/>
      <c r="IE263" s="62"/>
      <c r="IF263" s="62"/>
      <c r="IG263" s="62"/>
      <c r="IH263" s="62"/>
      <c r="II263" s="62"/>
      <c r="IJ263" s="62"/>
      <c r="IK263" s="62"/>
      <c r="IL263" s="62"/>
      <c r="IM263" s="62"/>
      <c r="IN263" s="62"/>
      <c r="IO263" s="62"/>
      <c r="IP263" s="62"/>
      <c r="IQ263" s="62"/>
      <c r="IR263" s="62"/>
      <c r="IS263" s="62"/>
      <c r="IT263" s="62"/>
      <c r="IU263" s="62"/>
      <c r="IV263" s="62"/>
      <c r="IW263" s="62"/>
      <c r="IX263" s="62"/>
      <c r="IY263" s="62"/>
      <c r="IZ263" s="62"/>
      <c r="JA263" s="62"/>
      <c r="JB263" s="62"/>
      <c r="JC263" s="62"/>
      <c r="JD263" s="62"/>
      <c r="JE263" s="62"/>
      <c r="JF263" s="62"/>
      <c r="JG263" s="62"/>
      <c r="JH263" s="62"/>
      <c r="JI263" s="62"/>
      <c r="JJ263" s="62"/>
      <c r="JK263" s="62"/>
      <c r="JL263" s="62"/>
      <c r="JM263" s="62"/>
      <c r="JN263" s="62"/>
      <c r="JO263" s="62"/>
      <c r="JP263" s="62"/>
      <c r="JQ263" s="62"/>
      <c r="JR263" s="62"/>
      <c r="JS263" s="62"/>
      <c r="JT263" s="62"/>
      <c r="JU263" s="62"/>
      <c r="JV263" s="62"/>
      <c r="JW263" s="62"/>
      <c r="JX263" s="62"/>
      <c r="JY263" s="62"/>
      <c r="JZ263" s="62"/>
      <c r="KA263" s="62"/>
      <c r="KB263" s="62"/>
      <c r="KC263" s="62"/>
      <c r="KD263" s="62"/>
      <c r="KE263" s="62"/>
      <c r="KF263" s="62"/>
      <c r="KG263" s="62"/>
      <c r="KH263" s="62"/>
      <c r="KI263" s="62"/>
      <c r="KJ263" s="62"/>
      <c r="KK263" s="62"/>
      <c r="KL263" s="62"/>
      <c r="KM263" s="62"/>
    </row>
    <row r="264" spans="3:299" s="13" customFormat="1" x14ac:dyDescent="0.25">
      <c r="C264" s="62"/>
      <c r="D264" s="62"/>
      <c r="E264" s="62"/>
      <c r="F264" s="62"/>
      <c r="I264" s="14"/>
      <c r="J264" s="63"/>
      <c r="K264" s="14"/>
      <c r="L264" s="63"/>
      <c r="M264" s="63"/>
      <c r="Q264" s="51"/>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c r="GE264" s="62"/>
      <c r="GF264" s="62"/>
      <c r="GG264" s="62"/>
      <c r="GH264" s="62"/>
      <c r="GI264" s="62"/>
      <c r="GJ264" s="62"/>
      <c r="GK264" s="62"/>
      <c r="GL264" s="62"/>
      <c r="GM264" s="62"/>
      <c r="GN264" s="62"/>
      <c r="GO264" s="62"/>
      <c r="GP264" s="62"/>
      <c r="GQ264" s="62"/>
      <c r="GR264" s="62"/>
      <c r="GS264" s="62"/>
      <c r="GT264" s="62"/>
      <c r="GU264" s="62"/>
      <c r="GV264" s="62"/>
      <c r="GW264" s="62"/>
      <c r="GX264" s="62"/>
      <c r="GY264" s="62"/>
      <c r="GZ264" s="62"/>
      <c r="HA264" s="62"/>
      <c r="HB264" s="62"/>
      <c r="HC264" s="62"/>
      <c r="HD264" s="62"/>
      <c r="HE264" s="62"/>
      <c r="HF264" s="62"/>
      <c r="HG264" s="62"/>
      <c r="HH264" s="62"/>
      <c r="HI264" s="62"/>
      <c r="HJ264" s="62"/>
      <c r="HK264" s="62"/>
      <c r="HL264" s="62"/>
      <c r="HM264" s="62"/>
      <c r="HN264" s="62"/>
      <c r="HO264" s="62"/>
      <c r="HP264" s="62"/>
      <c r="HQ264" s="62"/>
      <c r="HR264" s="62"/>
      <c r="HS264" s="62"/>
      <c r="HT264" s="62"/>
      <c r="HU264" s="62"/>
      <c r="HV264" s="62"/>
      <c r="HW264" s="62"/>
      <c r="HX264" s="62"/>
      <c r="HY264" s="62"/>
      <c r="HZ264" s="62"/>
      <c r="IA264" s="62"/>
      <c r="IB264" s="62"/>
      <c r="IC264" s="62"/>
      <c r="ID264" s="62"/>
      <c r="IE264" s="62"/>
      <c r="IF264" s="62"/>
      <c r="IG264" s="62"/>
      <c r="IH264" s="62"/>
      <c r="II264" s="62"/>
      <c r="IJ264" s="62"/>
      <c r="IK264" s="62"/>
      <c r="IL264" s="62"/>
      <c r="IM264" s="62"/>
      <c r="IN264" s="62"/>
      <c r="IO264" s="62"/>
      <c r="IP264" s="62"/>
      <c r="IQ264" s="62"/>
      <c r="IR264" s="62"/>
      <c r="IS264" s="62"/>
      <c r="IT264" s="62"/>
      <c r="IU264" s="62"/>
      <c r="IV264" s="62"/>
      <c r="IW264" s="62"/>
      <c r="IX264" s="62"/>
      <c r="IY264" s="62"/>
      <c r="IZ264" s="62"/>
      <c r="JA264" s="62"/>
      <c r="JB264" s="62"/>
      <c r="JC264" s="62"/>
      <c r="JD264" s="62"/>
      <c r="JE264" s="62"/>
      <c r="JF264" s="62"/>
      <c r="JG264" s="62"/>
      <c r="JH264" s="62"/>
      <c r="JI264" s="62"/>
      <c r="JJ264" s="62"/>
      <c r="JK264" s="62"/>
      <c r="JL264" s="62"/>
      <c r="JM264" s="62"/>
      <c r="JN264" s="62"/>
      <c r="JO264" s="62"/>
      <c r="JP264" s="62"/>
      <c r="JQ264" s="62"/>
      <c r="JR264" s="62"/>
      <c r="JS264" s="62"/>
      <c r="JT264" s="62"/>
      <c r="JU264" s="62"/>
      <c r="JV264" s="62"/>
      <c r="JW264" s="62"/>
      <c r="JX264" s="62"/>
      <c r="JY264" s="62"/>
      <c r="JZ264" s="62"/>
      <c r="KA264" s="62"/>
      <c r="KB264" s="62"/>
      <c r="KC264" s="62"/>
      <c r="KD264" s="62"/>
      <c r="KE264" s="62"/>
      <c r="KF264" s="62"/>
      <c r="KG264" s="62"/>
      <c r="KH264" s="62"/>
      <c r="KI264" s="62"/>
      <c r="KJ264" s="62"/>
      <c r="KK264" s="62"/>
      <c r="KL264" s="62"/>
      <c r="KM264" s="62"/>
    </row>
    <row r="265" spans="3:299" s="13" customFormat="1" x14ac:dyDescent="0.25">
      <c r="C265" s="62"/>
      <c r="D265" s="62"/>
      <c r="E265" s="62"/>
      <c r="F265" s="62"/>
      <c r="I265" s="14"/>
      <c r="J265" s="63"/>
      <c r="K265" s="14"/>
      <c r="L265" s="63"/>
      <c r="M265" s="63"/>
      <c r="Q265" s="51"/>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c r="GE265" s="62"/>
      <c r="GF265" s="62"/>
      <c r="GG265" s="62"/>
      <c r="GH265" s="62"/>
      <c r="GI265" s="62"/>
      <c r="GJ265" s="62"/>
      <c r="GK265" s="62"/>
      <c r="GL265" s="62"/>
      <c r="GM265" s="62"/>
      <c r="GN265" s="62"/>
      <c r="GO265" s="62"/>
      <c r="GP265" s="62"/>
      <c r="GQ265" s="62"/>
      <c r="GR265" s="62"/>
      <c r="GS265" s="62"/>
      <c r="GT265" s="62"/>
      <c r="GU265" s="62"/>
      <c r="GV265" s="62"/>
      <c r="GW265" s="62"/>
      <c r="GX265" s="62"/>
      <c r="GY265" s="62"/>
      <c r="GZ265" s="62"/>
      <c r="HA265" s="62"/>
      <c r="HB265" s="62"/>
      <c r="HC265" s="62"/>
      <c r="HD265" s="62"/>
      <c r="HE265" s="62"/>
      <c r="HF265" s="62"/>
      <c r="HG265" s="62"/>
      <c r="HH265" s="62"/>
      <c r="HI265" s="62"/>
      <c r="HJ265" s="62"/>
      <c r="HK265" s="62"/>
      <c r="HL265" s="62"/>
      <c r="HM265" s="62"/>
      <c r="HN265" s="62"/>
      <c r="HO265" s="62"/>
      <c r="HP265" s="62"/>
      <c r="HQ265" s="62"/>
      <c r="HR265" s="62"/>
      <c r="HS265" s="62"/>
      <c r="HT265" s="62"/>
      <c r="HU265" s="62"/>
      <c r="HV265" s="62"/>
      <c r="HW265" s="62"/>
      <c r="HX265" s="62"/>
      <c r="HY265" s="62"/>
      <c r="HZ265" s="62"/>
      <c r="IA265" s="62"/>
      <c r="IB265" s="62"/>
      <c r="IC265" s="62"/>
      <c r="ID265" s="62"/>
      <c r="IE265" s="62"/>
      <c r="IF265" s="62"/>
      <c r="IG265" s="62"/>
      <c r="IH265" s="62"/>
      <c r="II265" s="62"/>
      <c r="IJ265" s="62"/>
      <c r="IK265" s="62"/>
      <c r="IL265" s="62"/>
      <c r="IM265" s="62"/>
      <c r="IN265" s="62"/>
      <c r="IO265" s="62"/>
      <c r="IP265" s="62"/>
      <c r="IQ265" s="62"/>
      <c r="IR265" s="62"/>
      <c r="IS265" s="62"/>
      <c r="IT265" s="62"/>
      <c r="IU265" s="62"/>
      <c r="IV265" s="62"/>
      <c r="IW265" s="62"/>
      <c r="IX265" s="62"/>
      <c r="IY265" s="62"/>
      <c r="IZ265" s="62"/>
      <c r="JA265" s="62"/>
      <c r="JB265" s="62"/>
      <c r="JC265" s="62"/>
      <c r="JD265" s="62"/>
      <c r="JE265" s="62"/>
      <c r="JF265" s="62"/>
      <c r="JG265" s="62"/>
      <c r="JH265" s="62"/>
      <c r="JI265" s="62"/>
      <c r="JJ265" s="62"/>
      <c r="JK265" s="62"/>
      <c r="JL265" s="62"/>
      <c r="JM265" s="62"/>
      <c r="JN265" s="62"/>
      <c r="JO265" s="62"/>
      <c r="JP265" s="62"/>
      <c r="JQ265" s="62"/>
      <c r="JR265" s="62"/>
      <c r="JS265" s="62"/>
      <c r="JT265" s="62"/>
      <c r="JU265" s="62"/>
      <c r="JV265" s="62"/>
      <c r="JW265" s="62"/>
      <c r="JX265" s="62"/>
      <c r="JY265" s="62"/>
      <c r="JZ265" s="62"/>
      <c r="KA265" s="62"/>
      <c r="KB265" s="62"/>
      <c r="KC265" s="62"/>
      <c r="KD265" s="62"/>
      <c r="KE265" s="62"/>
      <c r="KF265" s="62"/>
      <c r="KG265" s="62"/>
      <c r="KH265" s="62"/>
      <c r="KI265" s="62"/>
      <c r="KJ265" s="62"/>
      <c r="KK265" s="62"/>
      <c r="KL265" s="62"/>
      <c r="KM265" s="62"/>
    </row>
    <row r="266" spans="3:299" s="13" customFormat="1" x14ac:dyDescent="0.25">
      <c r="C266" s="62"/>
      <c r="D266" s="62"/>
      <c r="E266" s="62"/>
      <c r="F266" s="62"/>
      <c r="I266" s="14"/>
      <c r="J266" s="63"/>
      <c r="K266" s="14"/>
      <c r="L266" s="63"/>
      <c r="M266" s="63"/>
      <c r="Q266" s="51"/>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c r="GE266" s="62"/>
      <c r="GF266" s="62"/>
      <c r="GG266" s="62"/>
      <c r="GH266" s="62"/>
      <c r="GI266" s="62"/>
      <c r="GJ266" s="62"/>
      <c r="GK266" s="62"/>
      <c r="GL266" s="62"/>
      <c r="GM266" s="62"/>
      <c r="GN266" s="62"/>
      <c r="GO266" s="62"/>
      <c r="GP266" s="62"/>
      <c r="GQ266" s="62"/>
      <c r="GR266" s="62"/>
      <c r="GS266" s="62"/>
      <c r="GT266" s="62"/>
      <c r="GU266" s="62"/>
      <c r="GV266" s="62"/>
      <c r="GW266" s="62"/>
      <c r="GX266" s="62"/>
      <c r="GY266" s="62"/>
      <c r="GZ266" s="62"/>
      <c r="HA266" s="62"/>
      <c r="HB266" s="62"/>
      <c r="HC266" s="62"/>
      <c r="HD266" s="62"/>
      <c r="HE266" s="62"/>
      <c r="HF266" s="62"/>
      <c r="HG266" s="62"/>
      <c r="HH266" s="62"/>
      <c r="HI266" s="62"/>
      <c r="HJ266" s="62"/>
      <c r="HK266" s="62"/>
      <c r="HL266" s="62"/>
      <c r="HM266" s="62"/>
      <c r="HN266" s="62"/>
      <c r="HO266" s="62"/>
      <c r="HP266" s="62"/>
      <c r="HQ266" s="62"/>
      <c r="HR266" s="62"/>
      <c r="HS266" s="62"/>
      <c r="HT266" s="62"/>
      <c r="HU266" s="62"/>
      <c r="HV266" s="62"/>
      <c r="HW266" s="62"/>
      <c r="HX266" s="62"/>
      <c r="HY266" s="62"/>
      <c r="HZ266" s="62"/>
      <c r="IA266" s="62"/>
      <c r="IB266" s="62"/>
      <c r="IC266" s="62"/>
      <c r="ID266" s="62"/>
      <c r="IE266" s="62"/>
      <c r="IF266" s="62"/>
      <c r="IG266" s="62"/>
      <c r="IH266" s="62"/>
      <c r="II266" s="62"/>
      <c r="IJ266" s="62"/>
      <c r="IK266" s="62"/>
      <c r="IL266" s="62"/>
      <c r="IM266" s="62"/>
      <c r="IN266" s="62"/>
      <c r="IO266" s="62"/>
      <c r="IP266" s="62"/>
      <c r="IQ266" s="62"/>
      <c r="IR266" s="62"/>
      <c r="IS266" s="62"/>
      <c r="IT266" s="62"/>
      <c r="IU266" s="62"/>
      <c r="IV266" s="62"/>
      <c r="IW266" s="62"/>
      <c r="IX266" s="62"/>
      <c r="IY266" s="62"/>
      <c r="IZ266" s="62"/>
      <c r="JA266" s="62"/>
      <c r="JB266" s="62"/>
      <c r="JC266" s="62"/>
      <c r="JD266" s="62"/>
      <c r="JE266" s="62"/>
      <c r="JF266" s="62"/>
      <c r="JG266" s="62"/>
      <c r="JH266" s="62"/>
      <c r="JI266" s="62"/>
      <c r="JJ266" s="62"/>
      <c r="JK266" s="62"/>
      <c r="JL266" s="62"/>
      <c r="JM266" s="62"/>
      <c r="JN266" s="62"/>
      <c r="JO266" s="62"/>
      <c r="JP266" s="62"/>
      <c r="JQ266" s="62"/>
      <c r="JR266" s="62"/>
      <c r="JS266" s="62"/>
      <c r="JT266" s="62"/>
      <c r="JU266" s="62"/>
      <c r="JV266" s="62"/>
      <c r="JW266" s="62"/>
      <c r="JX266" s="62"/>
      <c r="JY266" s="62"/>
      <c r="JZ266" s="62"/>
      <c r="KA266" s="62"/>
      <c r="KB266" s="62"/>
      <c r="KC266" s="62"/>
      <c r="KD266" s="62"/>
      <c r="KE266" s="62"/>
      <c r="KF266" s="62"/>
      <c r="KG266" s="62"/>
      <c r="KH266" s="62"/>
      <c r="KI266" s="62"/>
      <c r="KJ266" s="62"/>
      <c r="KK266" s="62"/>
      <c r="KL266" s="62"/>
      <c r="KM266" s="62"/>
    </row>
    <row r="267" spans="3:299" s="13" customFormat="1" x14ac:dyDescent="0.25">
      <c r="C267" s="62"/>
      <c r="D267" s="62"/>
      <c r="E267" s="62"/>
      <c r="F267" s="62"/>
      <c r="I267" s="14"/>
      <c r="J267" s="63"/>
      <c r="K267" s="14"/>
      <c r="L267" s="63"/>
      <c r="M267" s="63"/>
      <c r="Q267" s="51"/>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c r="GE267" s="62"/>
      <c r="GF267" s="62"/>
      <c r="GG267" s="62"/>
      <c r="GH267" s="62"/>
      <c r="GI267" s="62"/>
      <c r="GJ267" s="62"/>
      <c r="GK267" s="62"/>
      <c r="GL267" s="62"/>
      <c r="GM267" s="62"/>
      <c r="GN267" s="62"/>
      <c r="GO267" s="62"/>
      <c r="GP267" s="62"/>
      <c r="GQ267" s="62"/>
      <c r="GR267" s="62"/>
      <c r="GS267" s="62"/>
      <c r="GT267" s="62"/>
      <c r="GU267" s="62"/>
      <c r="GV267" s="62"/>
      <c r="GW267" s="62"/>
      <c r="GX267" s="62"/>
      <c r="GY267" s="62"/>
      <c r="GZ267" s="62"/>
      <c r="HA267" s="62"/>
      <c r="HB267" s="62"/>
      <c r="HC267" s="62"/>
      <c r="HD267" s="62"/>
      <c r="HE267" s="62"/>
      <c r="HF267" s="62"/>
      <c r="HG267" s="62"/>
      <c r="HH267" s="62"/>
      <c r="HI267" s="62"/>
      <c r="HJ267" s="62"/>
      <c r="HK267" s="62"/>
      <c r="HL267" s="62"/>
      <c r="HM267" s="62"/>
      <c r="HN267" s="62"/>
      <c r="HO267" s="62"/>
      <c r="HP267" s="62"/>
      <c r="HQ267" s="62"/>
      <c r="HR267" s="62"/>
      <c r="HS267" s="62"/>
      <c r="HT267" s="62"/>
      <c r="HU267" s="62"/>
      <c r="HV267" s="62"/>
      <c r="HW267" s="62"/>
      <c r="HX267" s="62"/>
      <c r="HY267" s="62"/>
      <c r="HZ267" s="62"/>
      <c r="IA267" s="62"/>
      <c r="IB267" s="62"/>
      <c r="IC267" s="62"/>
      <c r="ID267" s="62"/>
      <c r="IE267" s="62"/>
      <c r="IF267" s="62"/>
      <c r="IG267" s="62"/>
      <c r="IH267" s="62"/>
      <c r="II267" s="62"/>
      <c r="IJ267" s="62"/>
      <c r="IK267" s="62"/>
      <c r="IL267" s="62"/>
      <c r="IM267" s="62"/>
      <c r="IN267" s="62"/>
      <c r="IO267" s="62"/>
      <c r="IP267" s="62"/>
      <c r="IQ267" s="62"/>
      <c r="IR267" s="62"/>
      <c r="IS267" s="62"/>
      <c r="IT267" s="62"/>
      <c r="IU267" s="62"/>
      <c r="IV267" s="62"/>
      <c r="IW267" s="62"/>
      <c r="IX267" s="62"/>
      <c r="IY267" s="62"/>
      <c r="IZ267" s="62"/>
      <c r="JA267" s="62"/>
      <c r="JB267" s="62"/>
      <c r="JC267" s="62"/>
      <c r="JD267" s="62"/>
      <c r="JE267" s="62"/>
      <c r="JF267" s="62"/>
      <c r="JG267" s="62"/>
      <c r="JH267" s="62"/>
      <c r="JI267" s="62"/>
      <c r="JJ267" s="62"/>
      <c r="JK267" s="62"/>
      <c r="JL267" s="62"/>
      <c r="JM267" s="62"/>
      <c r="JN267" s="62"/>
      <c r="JO267" s="62"/>
      <c r="JP267" s="62"/>
      <c r="JQ267" s="62"/>
      <c r="JR267" s="62"/>
      <c r="JS267" s="62"/>
      <c r="JT267" s="62"/>
      <c r="JU267" s="62"/>
      <c r="JV267" s="62"/>
      <c r="JW267" s="62"/>
      <c r="JX267" s="62"/>
      <c r="JY267" s="62"/>
      <c r="JZ267" s="62"/>
      <c r="KA267" s="62"/>
      <c r="KB267" s="62"/>
      <c r="KC267" s="62"/>
      <c r="KD267" s="62"/>
      <c r="KE267" s="62"/>
      <c r="KF267" s="62"/>
      <c r="KG267" s="62"/>
      <c r="KH267" s="62"/>
      <c r="KI267" s="62"/>
      <c r="KJ267" s="62"/>
      <c r="KK267" s="62"/>
      <c r="KL267" s="62"/>
      <c r="KM267" s="62"/>
    </row>
    <row r="268" spans="3:299" s="13" customFormat="1" x14ac:dyDescent="0.25">
      <c r="C268" s="62"/>
      <c r="D268" s="62"/>
      <c r="E268" s="62"/>
      <c r="F268" s="62"/>
      <c r="I268" s="14"/>
      <c r="J268" s="63"/>
      <c r="K268" s="14"/>
      <c r="L268" s="63"/>
      <c r="M268" s="63"/>
      <c r="Q268" s="51"/>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c r="GG268" s="62"/>
      <c r="GH268" s="62"/>
      <c r="GI268" s="62"/>
      <c r="GJ268" s="62"/>
      <c r="GK268" s="62"/>
      <c r="GL268" s="62"/>
      <c r="GM268" s="62"/>
      <c r="GN268" s="62"/>
      <c r="GO268" s="62"/>
      <c r="GP268" s="62"/>
      <c r="GQ268" s="62"/>
      <c r="GR268" s="62"/>
      <c r="GS268" s="62"/>
      <c r="GT268" s="62"/>
      <c r="GU268" s="62"/>
      <c r="GV268" s="62"/>
      <c r="GW268" s="62"/>
      <c r="GX268" s="62"/>
      <c r="GY268" s="62"/>
      <c r="GZ268" s="62"/>
      <c r="HA268" s="62"/>
      <c r="HB268" s="62"/>
      <c r="HC268" s="62"/>
      <c r="HD268" s="62"/>
      <c r="HE268" s="62"/>
      <c r="HF268" s="62"/>
      <c r="HG268" s="62"/>
      <c r="HH268" s="62"/>
      <c r="HI268" s="62"/>
      <c r="HJ268" s="62"/>
      <c r="HK268" s="62"/>
      <c r="HL268" s="62"/>
      <c r="HM268" s="62"/>
      <c r="HN268" s="62"/>
      <c r="HO268" s="62"/>
      <c r="HP268" s="62"/>
      <c r="HQ268" s="62"/>
      <c r="HR268" s="62"/>
      <c r="HS268" s="62"/>
      <c r="HT268" s="62"/>
      <c r="HU268" s="62"/>
      <c r="HV268" s="62"/>
      <c r="HW268" s="62"/>
      <c r="HX268" s="62"/>
      <c r="HY268" s="62"/>
      <c r="HZ268" s="62"/>
      <c r="IA268" s="62"/>
      <c r="IB268" s="62"/>
      <c r="IC268" s="62"/>
      <c r="ID268" s="62"/>
      <c r="IE268" s="62"/>
      <c r="IF268" s="62"/>
      <c r="IG268" s="62"/>
      <c r="IH268" s="62"/>
      <c r="II268" s="62"/>
      <c r="IJ268" s="62"/>
      <c r="IK268" s="62"/>
      <c r="IL268" s="62"/>
      <c r="IM268" s="62"/>
      <c r="IN268" s="62"/>
      <c r="IO268" s="62"/>
      <c r="IP268" s="62"/>
      <c r="IQ268" s="62"/>
      <c r="IR268" s="62"/>
      <c r="IS268" s="62"/>
      <c r="IT268" s="62"/>
      <c r="IU268" s="62"/>
      <c r="IV268" s="62"/>
      <c r="IW268" s="62"/>
      <c r="IX268" s="62"/>
      <c r="IY268" s="62"/>
      <c r="IZ268" s="62"/>
      <c r="JA268" s="62"/>
      <c r="JB268" s="62"/>
      <c r="JC268" s="62"/>
      <c r="JD268" s="62"/>
      <c r="JE268" s="62"/>
      <c r="JF268" s="62"/>
      <c r="JG268" s="62"/>
      <c r="JH268" s="62"/>
      <c r="JI268" s="62"/>
      <c r="JJ268" s="62"/>
      <c r="JK268" s="62"/>
      <c r="JL268" s="62"/>
      <c r="JM268" s="62"/>
      <c r="JN268" s="62"/>
      <c r="JO268" s="62"/>
      <c r="JP268" s="62"/>
      <c r="JQ268" s="62"/>
      <c r="JR268" s="62"/>
      <c r="JS268" s="62"/>
      <c r="JT268" s="62"/>
      <c r="JU268" s="62"/>
      <c r="JV268" s="62"/>
      <c r="JW268" s="62"/>
      <c r="JX268" s="62"/>
      <c r="JY268" s="62"/>
      <c r="JZ268" s="62"/>
      <c r="KA268" s="62"/>
      <c r="KB268" s="62"/>
      <c r="KC268" s="62"/>
      <c r="KD268" s="62"/>
      <c r="KE268" s="62"/>
      <c r="KF268" s="62"/>
      <c r="KG268" s="62"/>
      <c r="KH268" s="62"/>
      <c r="KI268" s="62"/>
      <c r="KJ268" s="62"/>
      <c r="KK268" s="62"/>
      <c r="KL268" s="62"/>
      <c r="KM268" s="62"/>
    </row>
    <row r="269" spans="3:299" s="13" customFormat="1" x14ac:dyDescent="0.25">
      <c r="C269" s="62"/>
      <c r="D269" s="62"/>
      <c r="E269" s="62"/>
      <c r="F269" s="62"/>
      <c r="I269" s="14"/>
      <c r="J269" s="63"/>
      <c r="K269" s="14"/>
      <c r="L269" s="63"/>
      <c r="M269" s="63"/>
      <c r="Q269" s="51"/>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c r="GE269" s="62"/>
      <c r="GF269" s="62"/>
      <c r="GG269" s="62"/>
      <c r="GH269" s="62"/>
      <c r="GI269" s="62"/>
      <c r="GJ269" s="62"/>
      <c r="GK269" s="62"/>
      <c r="GL269" s="62"/>
      <c r="GM269" s="62"/>
      <c r="GN269" s="62"/>
      <c r="GO269" s="62"/>
      <c r="GP269" s="62"/>
      <c r="GQ269" s="62"/>
      <c r="GR269" s="62"/>
      <c r="GS269" s="62"/>
      <c r="GT269" s="62"/>
      <c r="GU269" s="62"/>
      <c r="GV269" s="62"/>
      <c r="GW269" s="62"/>
      <c r="GX269" s="62"/>
      <c r="GY269" s="62"/>
      <c r="GZ269" s="62"/>
      <c r="HA269" s="62"/>
      <c r="HB269" s="62"/>
      <c r="HC269" s="62"/>
      <c r="HD269" s="62"/>
      <c r="HE269" s="62"/>
      <c r="HF269" s="62"/>
      <c r="HG269" s="62"/>
      <c r="HH269" s="62"/>
      <c r="HI269" s="62"/>
      <c r="HJ269" s="62"/>
      <c r="HK269" s="62"/>
      <c r="HL269" s="62"/>
      <c r="HM269" s="62"/>
      <c r="HN269" s="62"/>
      <c r="HO269" s="62"/>
      <c r="HP269" s="62"/>
      <c r="HQ269" s="62"/>
      <c r="HR269" s="62"/>
      <c r="HS269" s="62"/>
      <c r="HT269" s="62"/>
      <c r="HU269" s="62"/>
      <c r="HV269" s="62"/>
      <c r="HW269" s="62"/>
      <c r="HX269" s="62"/>
      <c r="HY269" s="62"/>
      <c r="HZ269" s="62"/>
      <c r="IA269" s="62"/>
      <c r="IB269" s="62"/>
      <c r="IC269" s="62"/>
      <c r="ID269" s="62"/>
      <c r="IE269" s="62"/>
      <c r="IF269" s="62"/>
      <c r="IG269" s="62"/>
      <c r="IH269" s="62"/>
      <c r="II269" s="62"/>
      <c r="IJ269" s="62"/>
      <c r="IK269" s="62"/>
      <c r="IL269" s="62"/>
      <c r="IM269" s="62"/>
      <c r="IN269" s="62"/>
      <c r="IO269" s="62"/>
      <c r="IP269" s="62"/>
      <c r="IQ269" s="62"/>
      <c r="IR269" s="62"/>
      <c r="IS269" s="62"/>
      <c r="IT269" s="62"/>
      <c r="IU269" s="62"/>
      <c r="IV269" s="62"/>
      <c r="IW269" s="62"/>
      <c r="IX269" s="62"/>
      <c r="IY269" s="62"/>
      <c r="IZ269" s="62"/>
      <c r="JA269" s="62"/>
      <c r="JB269" s="62"/>
      <c r="JC269" s="62"/>
      <c r="JD269" s="62"/>
      <c r="JE269" s="62"/>
      <c r="JF269" s="62"/>
      <c r="JG269" s="62"/>
      <c r="JH269" s="62"/>
      <c r="JI269" s="62"/>
      <c r="JJ269" s="62"/>
      <c r="JK269" s="62"/>
      <c r="JL269" s="62"/>
      <c r="JM269" s="62"/>
      <c r="JN269" s="62"/>
      <c r="JO269" s="62"/>
      <c r="JP269" s="62"/>
      <c r="JQ269" s="62"/>
      <c r="JR269" s="62"/>
      <c r="JS269" s="62"/>
      <c r="JT269" s="62"/>
      <c r="JU269" s="62"/>
      <c r="JV269" s="62"/>
      <c r="JW269" s="62"/>
      <c r="JX269" s="62"/>
      <c r="JY269" s="62"/>
      <c r="JZ269" s="62"/>
      <c r="KA269" s="62"/>
      <c r="KB269" s="62"/>
      <c r="KC269" s="62"/>
      <c r="KD269" s="62"/>
      <c r="KE269" s="62"/>
      <c r="KF269" s="62"/>
      <c r="KG269" s="62"/>
      <c r="KH269" s="62"/>
      <c r="KI269" s="62"/>
      <c r="KJ269" s="62"/>
      <c r="KK269" s="62"/>
      <c r="KL269" s="62"/>
      <c r="KM269" s="62"/>
    </row>
    <row r="270" spans="3:299" s="13" customFormat="1" x14ac:dyDescent="0.25">
      <c r="C270" s="62"/>
      <c r="D270" s="62"/>
      <c r="E270" s="62"/>
      <c r="F270" s="62"/>
      <c r="I270" s="14"/>
      <c r="J270" s="63"/>
      <c r="K270" s="14"/>
      <c r="L270" s="63"/>
      <c r="M270" s="63"/>
      <c r="Q270" s="51"/>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c r="GE270" s="62"/>
      <c r="GF270" s="62"/>
      <c r="GG270" s="62"/>
      <c r="GH270" s="62"/>
      <c r="GI270" s="62"/>
      <c r="GJ270" s="62"/>
      <c r="GK270" s="62"/>
      <c r="GL270" s="62"/>
      <c r="GM270" s="62"/>
      <c r="GN270" s="62"/>
      <c r="GO270" s="62"/>
      <c r="GP270" s="62"/>
      <c r="GQ270" s="62"/>
      <c r="GR270" s="62"/>
      <c r="GS270" s="62"/>
      <c r="GT270" s="62"/>
      <c r="GU270" s="62"/>
      <c r="GV270" s="62"/>
      <c r="GW270" s="62"/>
      <c r="GX270" s="62"/>
      <c r="GY270" s="62"/>
      <c r="GZ270" s="62"/>
      <c r="HA270" s="62"/>
      <c r="HB270" s="62"/>
      <c r="HC270" s="62"/>
      <c r="HD270" s="62"/>
      <c r="HE270" s="62"/>
      <c r="HF270" s="62"/>
      <c r="HG270" s="62"/>
      <c r="HH270" s="62"/>
      <c r="HI270" s="62"/>
      <c r="HJ270" s="62"/>
      <c r="HK270" s="62"/>
      <c r="HL270" s="62"/>
      <c r="HM270" s="62"/>
      <c r="HN270" s="62"/>
      <c r="HO270" s="62"/>
      <c r="HP270" s="62"/>
      <c r="HQ270" s="62"/>
      <c r="HR270" s="62"/>
      <c r="HS270" s="62"/>
      <c r="HT270" s="62"/>
      <c r="HU270" s="62"/>
      <c r="HV270" s="62"/>
      <c r="HW270" s="62"/>
      <c r="HX270" s="62"/>
      <c r="HY270" s="62"/>
      <c r="HZ270" s="62"/>
      <c r="IA270" s="62"/>
      <c r="IB270" s="62"/>
      <c r="IC270" s="62"/>
      <c r="ID270" s="62"/>
      <c r="IE270" s="62"/>
      <c r="IF270" s="62"/>
      <c r="IG270" s="62"/>
      <c r="IH270" s="62"/>
      <c r="II270" s="62"/>
      <c r="IJ270" s="62"/>
      <c r="IK270" s="62"/>
      <c r="IL270" s="62"/>
      <c r="IM270" s="62"/>
      <c r="IN270" s="62"/>
      <c r="IO270" s="62"/>
      <c r="IP270" s="62"/>
      <c r="IQ270" s="62"/>
      <c r="IR270" s="62"/>
      <c r="IS270" s="62"/>
      <c r="IT270" s="62"/>
      <c r="IU270" s="62"/>
      <c r="IV270" s="62"/>
      <c r="IW270" s="62"/>
      <c r="IX270" s="62"/>
      <c r="IY270" s="62"/>
      <c r="IZ270" s="62"/>
      <c r="JA270" s="62"/>
      <c r="JB270" s="62"/>
      <c r="JC270" s="62"/>
      <c r="JD270" s="62"/>
      <c r="JE270" s="62"/>
      <c r="JF270" s="62"/>
      <c r="JG270" s="62"/>
      <c r="JH270" s="62"/>
      <c r="JI270" s="62"/>
      <c r="JJ270" s="62"/>
      <c r="JK270" s="62"/>
      <c r="JL270" s="62"/>
      <c r="JM270" s="62"/>
      <c r="JN270" s="62"/>
      <c r="JO270" s="62"/>
      <c r="JP270" s="62"/>
      <c r="JQ270" s="62"/>
      <c r="JR270" s="62"/>
      <c r="JS270" s="62"/>
      <c r="JT270" s="62"/>
      <c r="JU270" s="62"/>
      <c r="JV270" s="62"/>
      <c r="JW270" s="62"/>
      <c r="JX270" s="62"/>
      <c r="JY270" s="62"/>
      <c r="JZ270" s="62"/>
      <c r="KA270" s="62"/>
      <c r="KB270" s="62"/>
      <c r="KC270" s="62"/>
      <c r="KD270" s="62"/>
      <c r="KE270" s="62"/>
      <c r="KF270" s="62"/>
      <c r="KG270" s="62"/>
      <c r="KH270" s="62"/>
      <c r="KI270" s="62"/>
      <c r="KJ270" s="62"/>
      <c r="KK270" s="62"/>
      <c r="KL270" s="62"/>
      <c r="KM270" s="62"/>
    </row>
    <row r="271" spans="3:299" s="13" customFormat="1" x14ac:dyDescent="0.25">
      <c r="C271" s="62"/>
      <c r="D271" s="62"/>
      <c r="E271" s="62"/>
      <c r="F271" s="62"/>
      <c r="I271" s="14"/>
      <c r="J271" s="63"/>
      <c r="K271" s="14"/>
      <c r="L271" s="63"/>
      <c r="M271" s="63"/>
      <c r="Q271" s="51"/>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c r="GE271" s="62"/>
      <c r="GF271" s="62"/>
      <c r="GG271" s="62"/>
      <c r="GH271" s="62"/>
      <c r="GI271" s="62"/>
      <c r="GJ271" s="62"/>
      <c r="GK271" s="62"/>
      <c r="GL271" s="62"/>
      <c r="GM271" s="62"/>
      <c r="GN271" s="62"/>
      <c r="GO271" s="62"/>
      <c r="GP271" s="62"/>
      <c r="GQ271" s="62"/>
      <c r="GR271" s="62"/>
      <c r="GS271" s="62"/>
      <c r="GT271" s="62"/>
      <c r="GU271" s="62"/>
      <c r="GV271" s="62"/>
      <c r="GW271" s="62"/>
      <c r="GX271" s="62"/>
      <c r="GY271" s="62"/>
      <c r="GZ271" s="62"/>
      <c r="HA271" s="62"/>
      <c r="HB271" s="62"/>
      <c r="HC271" s="62"/>
      <c r="HD271" s="62"/>
      <c r="HE271" s="62"/>
      <c r="HF271" s="62"/>
      <c r="HG271" s="62"/>
      <c r="HH271" s="62"/>
      <c r="HI271" s="62"/>
      <c r="HJ271" s="62"/>
      <c r="HK271" s="62"/>
      <c r="HL271" s="62"/>
      <c r="HM271" s="62"/>
      <c r="HN271" s="62"/>
      <c r="HO271" s="62"/>
      <c r="HP271" s="62"/>
      <c r="HQ271" s="62"/>
      <c r="HR271" s="62"/>
      <c r="HS271" s="62"/>
      <c r="HT271" s="62"/>
      <c r="HU271" s="62"/>
      <c r="HV271" s="62"/>
      <c r="HW271" s="62"/>
      <c r="HX271" s="62"/>
      <c r="HY271" s="62"/>
      <c r="HZ271" s="62"/>
      <c r="IA271" s="62"/>
      <c r="IB271" s="62"/>
      <c r="IC271" s="62"/>
      <c r="ID271" s="62"/>
      <c r="IE271" s="62"/>
      <c r="IF271" s="62"/>
      <c r="IG271" s="62"/>
      <c r="IH271" s="62"/>
      <c r="II271" s="62"/>
      <c r="IJ271" s="62"/>
      <c r="IK271" s="62"/>
      <c r="IL271" s="62"/>
      <c r="IM271" s="62"/>
      <c r="IN271" s="62"/>
      <c r="IO271" s="62"/>
      <c r="IP271" s="62"/>
      <c r="IQ271" s="62"/>
      <c r="IR271" s="62"/>
      <c r="IS271" s="62"/>
      <c r="IT271" s="62"/>
      <c r="IU271" s="62"/>
      <c r="IV271" s="62"/>
      <c r="IW271" s="62"/>
      <c r="IX271" s="62"/>
      <c r="IY271" s="62"/>
      <c r="IZ271" s="62"/>
      <c r="JA271" s="62"/>
      <c r="JB271" s="62"/>
      <c r="JC271" s="62"/>
      <c r="JD271" s="62"/>
      <c r="JE271" s="62"/>
      <c r="JF271" s="62"/>
      <c r="JG271" s="62"/>
      <c r="JH271" s="62"/>
      <c r="JI271" s="62"/>
      <c r="JJ271" s="62"/>
      <c r="JK271" s="62"/>
      <c r="JL271" s="62"/>
      <c r="JM271" s="62"/>
      <c r="JN271" s="62"/>
      <c r="JO271" s="62"/>
      <c r="JP271" s="62"/>
      <c r="JQ271" s="62"/>
      <c r="JR271" s="62"/>
      <c r="JS271" s="62"/>
      <c r="JT271" s="62"/>
      <c r="JU271" s="62"/>
      <c r="JV271" s="62"/>
      <c r="JW271" s="62"/>
      <c r="JX271" s="62"/>
      <c r="JY271" s="62"/>
      <c r="JZ271" s="62"/>
      <c r="KA271" s="62"/>
      <c r="KB271" s="62"/>
      <c r="KC271" s="62"/>
      <c r="KD271" s="62"/>
      <c r="KE271" s="62"/>
      <c r="KF271" s="62"/>
      <c r="KG271" s="62"/>
      <c r="KH271" s="62"/>
      <c r="KI271" s="62"/>
      <c r="KJ271" s="62"/>
      <c r="KK271" s="62"/>
      <c r="KL271" s="62"/>
      <c r="KM271" s="62"/>
    </row>
    <row r="272" spans="3:299" s="13" customFormat="1" x14ac:dyDescent="0.25">
      <c r="C272" s="62"/>
      <c r="D272" s="62"/>
      <c r="E272" s="62"/>
      <c r="F272" s="62"/>
      <c r="I272" s="14"/>
      <c r="J272" s="63"/>
      <c r="K272" s="14"/>
      <c r="L272" s="63"/>
      <c r="M272" s="63"/>
      <c r="Q272" s="51"/>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62"/>
      <c r="HN272" s="62"/>
      <c r="HO272" s="62"/>
      <c r="HP272" s="62"/>
      <c r="HQ272" s="62"/>
      <c r="HR272" s="62"/>
      <c r="HS272" s="62"/>
      <c r="HT272" s="62"/>
      <c r="HU272" s="62"/>
      <c r="HV272" s="62"/>
      <c r="HW272" s="62"/>
      <c r="HX272" s="62"/>
      <c r="HY272" s="62"/>
      <c r="HZ272" s="62"/>
      <c r="IA272" s="62"/>
      <c r="IB272" s="62"/>
      <c r="IC272" s="62"/>
      <c r="ID272" s="62"/>
      <c r="IE272" s="62"/>
      <c r="IF272" s="62"/>
      <c r="IG272" s="62"/>
      <c r="IH272" s="62"/>
      <c r="II272" s="62"/>
      <c r="IJ272" s="62"/>
      <c r="IK272" s="62"/>
      <c r="IL272" s="62"/>
      <c r="IM272" s="62"/>
      <c r="IN272" s="62"/>
      <c r="IO272" s="62"/>
      <c r="IP272" s="62"/>
      <c r="IQ272" s="62"/>
      <c r="IR272" s="62"/>
      <c r="IS272" s="62"/>
      <c r="IT272" s="62"/>
      <c r="IU272" s="62"/>
      <c r="IV272" s="62"/>
      <c r="IW272" s="62"/>
      <c r="IX272" s="62"/>
      <c r="IY272" s="62"/>
      <c r="IZ272" s="62"/>
      <c r="JA272" s="62"/>
      <c r="JB272" s="62"/>
      <c r="JC272" s="62"/>
      <c r="JD272" s="62"/>
      <c r="JE272" s="62"/>
      <c r="JF272" s="62"/>
      <c r="JG272" s="62"/>
      <c r="JH272" s="62"/>
      <c r="JI272" s="62"/>
      <c r="JJ272" s="62"/>
      <c r="JK272" s="62"/>
      <c r="JL272" s="62"/>
      <c r="JM272" s="62"/>
      <c r="JN272" s="62"/>
      <c r="JO272" s="62"/>
      <c r="JP272" s="62"/>
      <c r="JQ272" s="62"/>
      <c r="JR272" s="62"/>
      <c r="JS272" s="62"/>
      <c r="JT272" s="62"/>
      <c r="JU272" s="62"/>
      <c r="JV272" s="62"/>
      <c r="JW272" s="62"/>
      <c r="JX272" s="62"/>
      <c r="JY272" s="62"/>
      <c r="JZ272" s="62"/>
      <c r="KA272" s="62"/>
      <c r="KB272" s="62"/>
      <c r="KC272" s="62"/>
      <c r="KD272" s="62"/>
      <c r="KE272" s="62"/>
      <c r="KF272" s="62"/>
      <c r="KG272" s="62"/>
      <c r="KH272" s="62"/>
      <c r="KI272" s="62"/>
      <c r="KJ272" s="62"/>
      <c r="KK272" s="62"/>
      <c r="KL272" s="62"/>
      <c r="KM272" s="62"/>
    </row>
    <row r="273" spans="3:299" s="13" customFormat="1" x14ac:dyDescent="0.25">
      <c r="C273" s="62"/>
      <c r="D273" s="62"/>
      <c r="E273" s="62"/>
      <c r="F273" s="62"/>
      <c r="I273" s="14"/>
      <c r="J273" s="63"/>
      <c r="K273" s="14"/>
      <c r="L273" s="63"/>
      <c r="M273" s="63"/>
      <c r="Q273" s="51"/>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62"/>
      <c r="HN273" s="62"/>
      <c r="HO273" s="62"/>
      <c r="HP273" s="62"/>
      <c r="HQ273" s="62"/>
      <c r="HR273" s="62"/>
      <c r="HS273" s="62"/>
      <c r="HT273" s="62"/>
      <c r="HU273" s="62"/>
      <c r="HV273" s="62"/>
      <c r="HW273" s="62"/>
      <c r="HX273" s="62"/>
      <c r="HY273" s="62"/>
      <c r="HZ273" s="62"/>
      <c r="IA273" s="62"/>
      <c r="IB273" s="62"/>
      <c r="IC273" s="62"/>
      <c r="ID273" s="62"/>
      <c r="IE273" s="62"/>
      <c r="IF273" s="62"/>
      <c r="IG273" s="62"/>
      <c r="IH273" s="62"/>
      <c r="II273" s="62"/>
      <c r="IJ273" s="62"/>
      <c r="IK273" s="62"/>
      <c r="IL273" s="62"/>
      <c r="IM273" s="62"/>
      <c r="IN273" s="62"/>
      <c r="IO273" s="62"/>
      <c r="IP273" s="62"/>
      <c r="IQ273" s="62"/>
      <c r="IR273" s="62"/>
      <c r="IS273" s="62"/>
      <c r="IT273" s="62"/>
      <c r="IU273" s="62"/>
      <c r="IV273" s="62"/>
      <c r="IW273" s="62"/>
      <c r="IX273" s="62"/>
      <c r="IY273" s="62"/>
      <c r="IZ273" s="62"/>
      <c r="JA273" s="62"/>
      <c r="JB273" s="62"/>
      <c r="JC273" s="62"/>
      <c r="JD273" s="62"/>
      <c r="JE273" s="62"/>
      <c r="JF273" s="62"/>
      <c r="JG273" s="62"/>
      <c r="JH273" s="62"/>
      <c r="JI273" s="62"/>
      <c r="JJ273" s="62"/>
      <c r="JK273" s="62"/>
      <c r="JL273" s="62"/>
      <c r="JM273" s="62"/>
      <c r="JN273" s="62"/>
      <c r="JO273" s="62"/>
      <c r="JP273" s="62"/>
      <c r="JQ273" s="62"/>
      <c r="JR273" s="62"/>
      <c r="JS273" s="62"/>
      <c r="JT273" s="62"/>
      <c r="JU273" s="62"/>
      <c r="JV273" s="62"/>
      <c r="JW273" s="62"/>
      <c r="JX273" s="62"/>
      <c r="JY273" s="62"/>
      <c r="JZ273" s="62"/>
      <c r="KA273" s="62"/>
      <c r="KB273" s="62"/>
      <c r="KC273" s="62"/>
      <c r="KD273" s="62"/>
      <c r="KE273" s="62"/>
      <c r="KF273" s="62"/>
      <c r="KG273" s="62"/>
      <c r="KH273" s="62"/>
      <c r="KI273" s="62"/>
      <c r="KJ273" s="62"/>
      <c r="KK273" s="62"/>
      <c r="KL273" s="62"/>
      <c r="KM273" s="62"/>
    </row>
    <row r="274" spans="3:299" s="13" customFormat="1" x14ac:dyDescent="0.25">
      <c r="C274" s="62"/>
      <c r="D274" s="62"/>
      <c r="E274" s="62"/>
      <c r="F274" s="62"/>
      <c r="I274" s="14"/>
      <c r="J274" s="63"/>
      <c r="K274" s="14"/>
      <c r="L274" s="63"/>
      <c r="M274" s="63"/>
      <c r="Q274" s="51"/>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c r="GN274" s="62"/>
      <c r="GO274" s="62"/>
      <c r="GP274" s="62"/>
      <c r="GQ274" s="62"/>
      <c r="GR274" s="62"/>
      <c r="GS274" s="62"/>
      <c r="GT274" s="62"/>
      <c r="GU274" s="62"/>
      <c r="GV274" s="62"/>
      <c r="GW274" s="62"/>
      <c r="GX274" s="62"/>
      <c r="GY274" s="62"/>
      <c r="GZ274" s="62"/>
      <c r="HA274" s="62"/>
      <c r="HB274" s="62"/>
      <c r="HC274" s="62"/>
      <c r="HD274" s="62"/>
      <c r="HE274" s="62"/>
      <c r="HF274" s="62"/>
      <c r="HG274" s="62"/>
      <c r="HH274" s="62"/>
      <c r="HI274" s="62"/>
      <c r="HJ274" s="62"/>
      <c r="HK274" s="62"/>
      <c r="HL274" s="62"/>
      <c r="HM274" s="62"/>
      <c r="HN274" s="62"/>
      <c r="HO274" s="62"/>
      <c r="HP274" s="62"/>
      <c r="HQ274" s="62"/>
      <c r="HR274" s="62"/>
      <c r="HS274" s="62"/>
      <c r="HT274" s="62"/>
      <c r="HU274" s="62"/>
      <c r="HV274" s="62"/>
      <c r="HW274" s="62"/>
      <c r="HX274" s="62"/>
      <c r="HY274" s="62"/>
      <c r="HZ274" s="62"/>
      <c r="IA274" s="62"/>
      <c r="IB274" s="62"/>
      <c r="IC274" s="62"/>
      <c r="ID274" s="62"/>
      <c r="IE274" s="62"/>
      <c r="IF274" s="62"/>
      <c r="IG274" s="62"/>
      <c r="IH274" s="62"/>
      <c r="II274" s="62"/>
      <c r="IJ274" s="62"/>
      <c r="IK274" s="62"/>
      <c r="IL274" s="62"/>
      <c r="IM274" s="62"/>
      <c r="IN274" s="62"/>
      <c r="IO274" s="62"/>
      <c r="IP274" s="62"/>
      <c r="IQ274" s="62"/>
      <c r="IR274" s="62"/>
      <c r="IS274" s="62"/>
      <c r="IT274" s="62"/>
      <c r="IU274" s="62"/>
      <c r="IV274" s="62"/>
      <c r="IW274" s="62"/>
      <c r="IX274" s="62"/>
      <c r="IY274" s="62"/>
      <c r="IZ274" s="62"/>
      <c r="JA274" s="62"/>
      <c r="JB274" s="62"/>
      <c r="JC274" s="62"/>
      <c r="JD274" s="62"/>
      <c r="JE274" s="62"/>
      <c r="JF274" s="62"/>
      <c r="JG274" s="62"/>
      <c r="JH274" s="62"/>
      <c r="JI274" s="62"/>
      <c r="JJ274" s="62"/>
      <c r="JK274" s="62"/>
      <c r="JL274" s="62"/>
      <c r="JM274" s="62"/>
      <c r="JN274" s="62"/>
      <c r="JO274" s="62"/>
      <c r="JP274" s="62"/>
      <c r="JQ274" s="62"/>
      <c r="JR274" s="62"/>
      <c r="JS274" s="62"/>
      <c r="JT274" s="62"/>
      <c r="JU274" s="62"/>
      <c r="JV274" s="62"/>
      <c r="JW274" s="62"/>
      <c r="JX274" s="62"/>
      <c r="JY274" s="62"/>
      <c r="JZ274" s="62"/>
      <c r="KA274" s="62"/>
      <c r="KB274" s="62"/>
      <c r="KC274" s="62"/>
      <c r="KD274" s="62"/>
      <c r="KE274" s="62"/>
      <c r="KF274" s="62"/>
      <c r="KG274" s="62"/>
      <c r="KH274" s="62"/>
      <c r="KI274" s="62"/>
      <c r="KJ274" s="62"/>
      <c r="KK274" s="62"/>
      <c r="KL274" s="62"/>
      <c r="KM274" s="62"/>
    </row>
    <row r="275" spans="3:299" s="13" customFormat="1" x14ac:dyDescent="0.25">
      <c r="C275" s="62"/>
      <c r="D275" s="62"/>
      <c r="E275" s="62"/>
      <c r="F275" s="62"/>
      <c r="I275" s="14"/>
      <c r="J275" s="63"/>
      <c r="K275" s="14"/>
      <c r="L275" s="63"/>
      <c r="M275" s="63"/>
      <c r="Q275" s="51"/>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c r="GN275" s="62"/>
      <c r="GO275" s="62"/>
      <c r="GP275" s="62"/>
      <c r="GQ275" s="62"/>
      <c r="GR275" s="62"/>
      <c r="GS275" s="62"/>
      <c r="GT275" s="62"/>
      <c r="GU275" s="62"/>
      <c r="GV275" s="62"/>
      <c r="GW275" s="62"/>
      <c r="GX275" s="62"/>
      <c r="GY275" s="62"/>
      <c r="GZ275" s="62"/>
      <c r="HA275" s="62"/>
      <c r="HB275" s="62"/>
      <c r="HC275" s="62"/>
      <c r="HD275" s="62"/>
      <c r="HE275" s="62"/>
      <c r="HF275" s="62"/>
      <c r="HG275" s="62"/>
      <c r="HH275" s="62"/>
      <c r="HI275" s="62"/>
      <c r="HJ275" s="62"/>
      <c r="HK275" s="62"/>
      <c r="HL275" s="62"/>
      <c r="HM275" s="62"/>
      <c r="HN275" s="62"/>
      <c r="HO275" s="62"/>
      <c r="HP275" s="62"/>
      <c r="HQ275" s="62"/>
      <c r="HR275" s="62"/>
      <c r="HS275" s="62"/>
      <c r="HT275" s="62"/>
      <c r="HU275" s="62"/>
      <c r="HV275" s="62"/>
      <c r="HW275" s="62"/>
      <c r="HX275" s="62"/>
      <c r="HY275" s="62"/>
      <c r="HZ275" s="62"/>
      <c r="IA275" s="62"/>
      <c r="IB275" s="62"/>
      <c r="IC275" s="62"/>
      <c r="ID275" s="62"/>
      <c r="IE275" s="62"/>
      <c r="IF275" s="62"/>
      <c r="IG275" s="62"/>
      <c r="IH275" s="62"/>
      <c r="II275" s="62"/>
      <c r="IJ275" s="62"/>
      <c r="IK275" s="62"/>
      <c r="IL275" s="62"/>
      <c r="IM275" s="62"/>
      <c r="IN275" s="62"/>
      <c r="IO275" s="62"/>
      <c r="IP275" s="62"/>
      <c r="IQ275" s="62"/>
      <c r="IR275" s="62"/>
      <c r="IS275" s="62"/>
      <c r="IT275" s="62"/>
      <c r="IU275" s="62"/>
      <c r="IV275" s="62"/>
      <c r="IW275" s="62"/>
      <c r="IX275" s="62"/>
      <c r="IY275" s="62"/>
      <c r="IZ275" s="62"/>
      <c r="JA275" s="62"/>
      <c r="JB275" s="62"/>
      <c r="JC275" s="62"/>
      <c r="JD275" s="62"/>
      <c r="JE275" s="62"/>
      <c r="JF275" s="62"/>
      <c r="JG275" s="62"/>
      <c r="JH275" s="62"/>
      <c r="JI275" s="62"/>
      <c r="JJ275" s="62"/>
      <c r="JK275" s="62"/>
      <c r="JL275" s="62"/>
      <c r="JM275" s="62"/>
      <c r="JN275" s="62"/>
      <c r="JO275" s="62"/>
      <c r="JP275" s="62"/>
      <c r="JQ275" s="62"/>
      <c r="JR275" s="62"/>
      <c r="JS275" s="62"/>
      <c r="JT275" s="62"/>
      <c r="JU275" s="62"/>
      <c r="JV275" s="62"/>
      <c r="JW275" s="62"/>
      <c r="JX275" s="62"/>
      <c r="JY275" s="62"/>
      <c r="JZ275" s="62"/>
      <c r="KA275" s="62"/>
      <c r="KB275" s="62"/>
      <c r="KC275" s="62"/>
      <c r="KD275" s="62"/>
      <c r="KE275" s="62"/>
      <c r="KF275" s="62"/>
      <c r="KG275" s="62"/>
      <c r="KH275" s="62"/>
      <c r="KI275" s="62"/>
      <c r="KJ275" s="62"/>
      <c r="KK275" s="62"/>
      <c r="KL275" s="62"/>
      <c r="KM275" s="62"/>
    </row>
    <row r="276" spans="3:299" s="13" customFormat="1" x14ac:dyDescent="0.25">
      <c r="C276" s="62"/>
      <c r="D276" s="62"/>
      <c r="E276" s="62"/>
      <c r="F276" s="62"/>
      <c r="I276" s="14"/>
      <c r="J276" s="63"/>
      <c r="K276" s="14"/>
      <c r="L276" s="63"/>
      <c r="M276" s="63"/>
      <c r="Q276" s="51"/>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c r="GN276" s="62"/>
      <c r="GO276" s="62"/>
      <c r="GP276" s="62"/>
      <c r="GQ276" s="62"/>
      <c r="GR276" s="62"/>
      <c r="GS276" s="62"/>
      <c r="GT276" s="62"/>
      <c r="GU276" s="62"/>
      <c r="GV276" s="62"/>
      <c r="GW276" s="62"/>
      <c r="GX276" s="62"/>
      <c r="GY276" s="62"/>
      <c r="GZ276" s="62"/>
      <c r="HA276" s="62"/>
      <c r="HB276" s="62"/>
      <c r="HC276" s="62"/>
      <c r="HD276" s="62"/>
      <c r="HE276" s="62"/>
      <c r="HF276" s="62"/>
      <c r="HG276" s="62"/>
      <c r="HH276" s="62"/>
      <c r="HI276" s="62"/>
      <c r="HJ276" s="62"/>
      <c r="HK276" s="62"/>
      <c r="HL276" s="62"/>
      <c r="HM276" s="62"/>
      <c r="HN276" s="62"/>
      <c r="HO276" s="62"/>
      <c r="HP276" s="62"/>
      <c r="HQ276" s="62"/>
      <c r="HR276" s="62"/>
      <c r="HS276" s="62"/>
      <c r="HT276" s="62"/>
      <c r="HU276" s="62"/>
      <c r="HV276" s="62"/>
      <c r="HW276" s="62"/>
      <c r="HX276" s="62"/>
      <c r="HY276" s="62"/>
      <c r="HZ276" s="62"/>
      <c r="IA276" s="62"/>
      <c r="IB276" s="62"/>
      <c r="IC276" s="62"/>
      <c r="ID276" s="62"/>
      <c r="IE276" s="62"/>
      <c r="IF276" s="62"/>
      <c r="IG276" s="62"/>
      <c r="IH276" s="62"/>
      <c r="II276" s="62"/>
      <c r="IJ276" s="62"/>
      <c r="IK276" s="62"/>
      <c r="IL276" s="62"/>
      <c r="IM276" s="62"/>
      <c r="IN276" s="62"/>
      <c r="IO276" s="62"/>
      <c r="IP276" s="62"/>
      <c r="IQ276" s="62"/>
      <c r="IR276" s="62"/>
      <c r="IS276" s="62"/>
      <c r="IT276" s="62"/>
      <c r="IU276" s="62"/>
      <c r="IV276" s="62"/>
      <c r="IW276" s="62"/>
      <c r="IX276" s="62"/>
      <c r="IY276" s="62"/>
      <c r="IZ276" s="62"/>
      <c r="JA276" s="62"/>
      <c r="JB276" s="62"/>
      <c r="JC276" s="62"/>
      <c r="JD276" s="62"/>
      <c r="JE276" s="62"/>
      <c r="JF276" s="62"/>
      <c r="JG276" s="62"/>
      <c r="JH276" s="62"/>
      <c r="JI276" s="62"/>
      <c r="JJ276" s="62"/>
      <c r="JK276" s="62"/>
      <c r="JL276" s="62"/>
      <c r="JM276" s="62"/>
      <c r="JN276" s="62"/>
      <c r="JO276" s="62"/>
      <c r="JP276" s="62"/>
      <c r="JQ276" s="62"/>
      <c r="JR276" s="62"/>
      <c r="JS276" s="62"/>
      <c r="JT276" s="62"/>
      <c r="JU276" s="62"/>
      <c r="JV276" s="62"/>
      <c r="JW276" s="62"/>
      <c r="JX276" s="62"/>
      <c r="JY276" s="62"/>
      <c r="JZ276" s="62"/>
      <c r="KA276" s="62"/>
      <c r="KB276" s="62"/>
      <c r="KC276" s="62"/>
      <c r="KD276" s="62"/>
      <c r="KE276" s="62"/>
      <c r="KF276" s="62"/>
      <c r="KG276" s="62"/>
      <c r="KH276" s="62"/>
      <c r="KI276" s="62"/>
      <c r="KJ276" s="62"/>
      <c r="KK276" s="62"/>
      <c r="KL276" s="62"/>
      <c r="KM276" s="62"/>
    </row>
    <row r="277" spans="3:299" s="13" customFormat="1" x14ac:dyDescent="0.25">
      <c r="C277" s="62"/>
      <c r="D277" s="62"/>
      <c r="E277" s="62"/>
      <c r="F277" s="62"/>
      <c r="I277" s="14"/>
      <c r="J277" s="63"/>
      <c r="K277" s="14"/>
      <c r="L277" s="63"/>
      <c r="M277" s="63"/>
      <c r="Q277" s="51"/>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c r="GN277" s="62"/>
      <c r="GO277" s="62"/>
      <c r="GP277" s="62"/>
      <c r="GQ277" s="62"/>
      <c r="GR277" s="62"/>
      <c r="GS277" s="62"/>
      <c r="GT277" s="62"/>
      <c r="GU277" s="62"/>
      <c r="GV277" s="62"/>
      <c r="GW277" s="62"/>
      <c r="GX277" s="62"/>
      <c r="GY277" s="62"/>
      <c r="GZ277" s="62"/>
      <c r="HA277" s="62"/>
      <c r="HB277" s="62"/>
      <c r="HC277" s="62"/>
      <c r="HD277" s="62"/>
      <c r="HE277" s="62"/>
      <c r="HF277" s="62"/>
      <c r="HG277" s="62"/>
      <c r="HH277" s="62"/>
      <c r="HI277" s="62"/>
      <c r="HJ277" s="62"/>
      <c r="HK277" s="62"/>
      <c r="HL277" s="62"/>
      <c r="HM277" s="62"/>
      <c r="HN277" s="62"/>
      <c r="HO277" s="62"/>
      <c r="HP277" s="62"/>
      <c r="HQ277" s="62"/>
      <c r="HR277" s="62"/>
      <c r="HS277" s="62"/>
      <c r="HT277" s="62"/>
      <c r="HU277" s="62"/>
      <c r="HV277" s="62"/>
      <c r="HW277" s="62"/>
      <c r="HX277" s="62"/>
      <c r="HY277" s="62"/>
      <c r="HZ277" s="62"/>
      <c r="IA277" s="62"/>
      <c r="IB277" s="62"/>
      <c r="IC277" s="62"/>
      <c r="ID277" s="62"/>
      <c r="IE277" s="62"/>
      <c r="IF277" s="62"/>
      <c r="IG277" s="62"/>
      <c r="IH277" s="62"/>
      <c r="II277" s="62"/>
      <c r="IJ277" s="62"/>
      <c r="IK277" s="62"/>
      <c r="IL277" s="62"/>
      <c r="IM277" s="62"/>
      <c r="IN277" s="62"/>
      <c r="IO277" s="62"/>
      <c r="IP277" s="62"/>
      <c r="IQ277" s="62"/>
      <c r="IR277" s="62"/>
      <c r="IS277" s="62"/>
      <c r="IT277" s="62"/>
      <c r="IU277" s="62"/>
      <c r="IV277" s="62"/>
      <c r="IW277" s="62"/>
      <c r="IX277" s="62"/>
      <c r="IY277" s="62"/>
      <c r="IZ277" s="62"/>
      <c r="JA277" s="62"/>
      <c r="JB277" s="62"/>
      <c r="JC277" s="62"/>
      <c r="JD277" s="62"/>
      <c r="JE277" s="62"/>
      <c r="JF277" s="62"/>
      <c r="JG277" s="62"/>
      <c r="JH277" s="62"/>
      <c r="JI277" s="62"/>
      <c r="JJ277" s="62"/>
      <c r="JK277" s="62"/>
      <c r="JL277" s="62"/>
      <c r="JM277" s="62"/>
      <c r="JN277" s="62"/>
      <c r="JO277" s="62"/>
      <c r="JP277" s="62"/>
      <c r="JQ277" s="62"/>
      <c r="JR277" s="62"/>
      <c r="JS277" s="62"/>
      <c r="JT277" s="62"/>
      <c r="JU277" s="62"/>
      <c r="JV277" s="62"/>
      <c r="JW277" s="62"/>
      <c r="JX277" s="62"/>
      <c r="JY277" s="62"/>
      <c r="JZ277" s="62"/>
      <c r="KA277" s="62"/>
      <c r="KB277" s="62"/>
      <c r="KC277" s="62"/>
      <c r="KD277" s="62"/>
      <c r="KE277" s="62"/>
      <c r="KF277" s="62"/>
      <c r="KG277" s="62"/>
      <c r="KH277" s="62"/>
      <c r="KI277" s="62"/>
      <c r="KJ277" s="62"/>
      <c r="KK277" s="62"/>
      <c r="KL277" s="62"/>
      <c r="KM277" s="62"/>
    </row>
    <row r="278" spans="3:299" s="13" customFormat="1" x14ac:dyDescent="0.25">
      <c r="C278" s="62"/>
      <c r="D278" s="62"/>
      <c r="E278" s="62"/>
      <c r="F278" s="62"/>
      <c r="I278" s="14"/>
      <c r="J278" s="63"/>
      <c r="K278" s="14"/>
      <c r="L278" s="63"/>
      <c r="M278" s="63"/>
      <c r="Q278" s="51"/>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c r="GN278" s="62"/>
      <c r="GO278" s="62"/>
      <c r="GP278" s="62"/>
      <c r="GQ278" s="62"/>
      <c r="GR278" s="62"/>
      <c r="GS278" s="62"/>
      <c r="GT278" s="62"/>
      <c r="GU278" s="62"/>
      <c r="GV278" s="62"/>
      <c r="GW278" s="62"/>
      <c r="GX278" s="62"/>
      <c r="GY278" s="62"/>
      <c r="GZ278" s="62"/>
      <c r="HA278" s="62"/>
      <c r="HB278" s="62"/>
      <c r="HC278" s="62"/>
      <c r="HD278" s="62"/>
      <c r="HE278" s="62"/>
      <c r="HF278" s="62"/>
      <c r="HG278" s="62"/>
      <c r="HH278" s="62"/>
      <c r="HI278" s="62"/>
      <c r="HJ278" s="62"/>
      <c r="HK278" s="62"/>
      <c r="HL278" s="62"/>
      <c r="HM278" s="62"/>
      <c r="HN278" s="62"/>
      <c r="HO278" s="62"/>
      <c r="HP278" s="62"/>
      <c r="HQ278" s="62"/>
      <c r="HR278" s="62"/>
      <c r="HS278" s="62"/>
      <c r="HT278" s="62"/>
      <c r="HU278" s="62"/>
      <c r="HV278" s="62"/>
      <c r="HW278" s="62"/>
      <c r="HX278" s="62"/>
      <c r="HY278" s="62"/>
      <c r="HZ278" s="62"/>
      <c r="IA278" s="62"/>
      <c r="IB278" s="62"/>
      <c r="IC278" s="62"/>
      <c r="ID278" s="62"/>
      <c r="IE278" s="62"/>
      <c r="IF278" s="62"/>
      <c r="IG278" s="62"/>
      <c r="IH278" s="62"/>
      <c r="II278" s="62"/>
      <c r="IJ278" s="62"/>
      <c r="IK278" s="62"/>
      <c r="IL278" s="62"/>
      <c r="IM278" s="62"/>
      <c r="IN278" s="62"/>
      <c r="IO278" s="62"/>
      <c r="IP278" s="62"/>
      <c r="IQ278" s="62"/>
      <c r="IR278" s="62"/>
      <c r="IS278" s="62"/>
      <c r="IT278" s="62"/>
      <c r="IU278" s="62"/>
      <c r="IV278" s="62"/>
      <c r="IW278" s="62"/>
      <c r="IX278" s="62"/>
      <c r="IY278" s="62"/>
      <c r="IZ278" s="62"/>
      <c r="JA278" s="62"/>
      <c r="JB278" s="62"/>
      <c r="JC278" s="62"/>
      <c r="JD278" s="62"/>
      <c r="JE278" s="62"/>
      <c r="JF278" s="62"/>
      <c r="JG278" s="62"/>
      <c r="JH278" s="62"/>
      <c r="JI278" s="62"/>
      <c r="JJ278" s="62"/>
      <c r="JK278" s="62"/>
      <c r="JL278" s="62"/>
      <c r="JM278" s="62"/>
      <c r="JN278" s="62"/>
      <c r="JO278" s="62"/>
      <c r="JP278" s="62"/>
      <c r="JQ278" s="62"/>
      <c r="JR278" s="62"/>
      <c r="JS278" s="62"/>
      <c r="JT278" s="62"/>
      <c r="JU278" s="62"/>
      <c r="JV278" s="62"/>
      <c r="JW278" s="62"/>
      <c r="JX278" s="62"/>
      <c r="JY278" s="62"/>
      <c r="JZ278" s="62"/>
      <c r="KA278" s="62"/>
      <c r="KB278" s="62"/>
      <c r="KC278" s="62"/>
      <c r="KD278" s="62"/>
      <c r="KE278" s="62"/>
      <c r="KF278" s="62"/>
      <c r="KG278" s="62"/>
      <c r="KH278" s="62"/>
      <c r="KI278" s="62"/>
      <c r="KJ278" s="62"/>
      <c r="KK278" s="62"/>
      <c r="KL278" s="62"/>
      <c r="KM278" s="62"/>
    </row>
    <row r="279" spans="3:299" s="13" customFormat="1" x14ac:dyDescent="0.25">
      <c r="C279" s="62"/>
      <c r="D279" s="62"/>
      <c r="E279" s="62"/>
      <c r="F279" s="62"/>
      <c r="I279" s="14"/>
      <c r="J279" s="63"/>
      <c r="K279" s="14"/>
      <c r="L279" s="63"/>
      <c r="M279" s="63"/>
      <c r="Q279" s="51"/>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c r="GN279" s="62"/>
      <c r="GO279" s="62"/>
      <c r="GP279" s="62"/>
      <c r="GQ279" s="62"/>
      <c r="GR279" s="62"/>
      <c r="GS279" s="62"/>
      <c r="GT279" s="62"/>
      <c r="GU279" s="62"/>
      <c r="GV279" s="62"/>
      <c r="GW279" s="62"/>
      <c r="GX279" s="62"/>
      <c r="GY279" s="62"/>
      <c r="GZ279" s="62"/>
      <c r="HA279" s="62"/>
      <c r="HB279" s="62"/>
      <c r="HC279" s="62"/>
      <c r="HD279" s="62"/>
      <c r="HE279" s="62"/>
      <c r="HF279" s="62"/>
      <c r="HG279" s="62"/>
      <c r="HH279" s="62"/>
      <c r="HI279" s="62"/>
      <c r="HJ279" s="62"/>
      <c r="HK279" s="62"/>
      <c r="HL279" s="62"/>
      <c r="HM279" s="62"/>
      <c r="HN279" s="62"/>
      <c r="HO279" s="62"/>
      <c r="HP279" s="62"/>
      <c r="HQ279" s="62"/>
      <c r="HR279" s="62"/>
      <c r="HS279" s="62"/>
      <c r="HT279" s="62"/>
      <c r="HU279" s="62"/>
      <c r="HV279" s="62"/>
      <c r="HW279" s="62"/>
      <c r="HX279" s="62"/>
      <c r="HY279" s="62"/>
      <c r="HZ279" s="62"/>
      <c r="IA279" s="62"/>
      <c r="IB279" s="62"/>
      <c r="IC279" s="62"/>
      <c r="ID279" s="62"/>
      <c r="IE279" s="62"/>
      <c r="IF279" s="62"/>
      <c r="IG279" s="62"/>
      <c r="IH279" s="62"/>
      <c r="II279" s="62"/>
      <c r="IJ279" s="62"/>
      <c r="IK279" s="62"/>
      <c r="IL279" s="62"/>
      <c r="IM279" s="62"/>
      <c r="IN279" s="62"/>
      <c r="IO279" s="62"/>
      <c r="IP279" s="62"/>
      <c r="IQ279" s="62"/>
      <c r="IR279" s="62"/>
      <c r="IS279" s="62"/>
      <c r="IT279" s="62"/>
      <c r="IU279" s="62"/>
      <c r="IV279" s="62"/>
      <c r="IW279" s="62"/>
      <c r="IX279" s="62"/>
      <c r="IY279" s="62"/>
      <c r="IZ279" s="62"/>
      <c r="JA279" s="62"/>
      <c r="JB279" s="62"/>
      <c r="JC279" s="62"/>
      <c r="JD279" s="62"/>
      <c r="JE279" s="62"/>
      <c r="JF279" s="62"/>
      <c r="JG279" s="62"/>
      <c r="JH279" s="62"/>
      <c r="JI279" s="62"/>
      <c r="JJ279" s="62"/>
      <c r="JK279" s="62"/>
      <c r="JL279" s="62"/>
      <c r="JM279" s="62"/>
      <c r="JN279" s="62"/>
      <c r="JO279" s="62"/>
      <c r="JP279" s="62"/>
      <c r="JQ279" s="62"/>
      <c r="JR279" s="62"/>
      <c r="JS279" s="62"/>
      <c r="JT279" s="62"/>
      <c r="JU279" s="62"/>
      <c r="JV279" s="62"/>
      <c r="JW279" s="62"/>
      <c r="JX279" s="62"/>
      <c r="JY279" s="62"/>
      <c r="JZ279" s="62"/>
      <c r="KA279" s="62"/>
      <c r="KB279" s="62"/>
      <c r="KC279" s="62"/>
      <c r="KD279" s="62"/>
      <c r="KE279" s="62"/>
      <c r="KF279" s="62"/>
      <c r="KG279" s="62"/>
      <c r="KH279" s="62"/>
      <c r="KI279" s="62"/>
      <c r="KJ279" s="62"/>
      <c r="KK279" s="62"/>
      <c r="KL279" s="62"/>
      <c r="KM279" s="62"/>
    </row>
    <row r="280" spans="3:299" s="13" customFormat="1" x14ac:dyDescent="0.25">
      <c r="C280" s="62"/>
      <c r="D280" s="62"/>
      <c r="E280" s="62"/>
      <c r="F280" s="62"/>
      <c r="I280" s="14"/>
      <c r="J280" s="63"/>
      <c r="K280" s="14"/>
      <c r="L280" s="63"/>
      <c r="M280" s="63"/>
      <c r="Q280" s="51"/>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c r="GN280" s="62"/>
      <c r="GO280" s="62"/>
      <c r="GP280" s="62"/>
      <c r="GQ280" s="62"/>
      <c r="GR280" s="62"/>
      <c r="GS280" s="62"/>
      <c r="GT280" s="62"/>
      <c r="GU280" s="62"/>
      <c r="GV280" s="62"/>
      <c r="GW280" s="62"/>
      <c r="GX280" s="62"/>
      <c r="GY280" s="62"/>
      <c r="GZ280" s="62"/>
      <c r="HA280" s="62"/>
      <c r="HB280" s="62"/>
      <c r="HC280" s="62"/>
      <c r="HD280" s="62"/>
      <c r="HE280" s="62"/>
      <c r="HF280" s="62"/>
      <c r="HG280" s="62"/>
      <c r="HH280" s="62"/>
      <c r="HI280" s="62"/>
      <c r="HJ280" s="62"/>
      <c r="HK280" s="62"/>
      <c r="HL280" s="62"/>
      <c r="HM280" s="62"/>
      <c r="HN280" s="62"/>
      <c r="HO280" s="62"/>
      <c r="HP280" s="62"/>
      <c r="HQ280" s="62"/>
      <c r="HR280" s="62"/>
      <c r="HS280" s="62"/>
      <c r="HT280" s="62"/>
      <c r="HU280" s="62"/>
      <c r="HV280" s="62"/>
      <c r="HW280" s="62"/>
      <c r="HX280" s="62"/>
      <c r="HY280" s="62"/>
      <c r="HZ280" s="62"/>
      <c r="IA280" s="62"/>
      <c r="IB280" s="62"/>
      <c r="IC280" s="62"/>
      <c r="ID280" s="62"/>
      <c r="IE280" s="62"/>
      <c r="IF280" s="62"/>
      <c r="IG280" s="62"/>
      <c r="IH280" s="62"/>
      <c r="II280" s="62"/>
      <c r="IJ280" s="62"/>
      <c r="IK280" s="62"/>
      <c r="IL280" s="62"/>
      <c r="IM280" s="62"/>
      <c r="IN280" s="62"/>
      <c r="IO280" s="62"/>
      <c r="IP280" s="62"/>
      <c r="IQ280" s="62"/>
      <c r="IR280" s="62"/>
      <c r="IS280" s="62"/>
      <c r="IT280" s="62"/>
      <c r="IU280" s="62"/>
      <c r="IV280" s="62"/>
      <c r="IW280" s="62"/>
      <c r="IX280" s="62"/>
      <c r="IY280" s="62"/>
      <c r="IZ280" s="62"/>
      <c r="JA280" s="62"/>
      <c r="JB280" s="62"/>
      <c r="JC280" s="62"/>
      <c r="JD280" s="62"/>
      <c r="JE280" s="62"/>
      <c r="JF280" s="62"/>
      <c r="JG280" s="62"/>
      <c r="JH280" s="62"/>
      <c r="JI280" s="62"/>
      <c r="JJ280" s="62"/>
      <c r="JK280" s="62"/>
      <c r="JL280" s="62"/>
      <c r="JM280" s="62"/>
      <c r="JN280" s="62"/>
      <c r="JO280" s="62"/>
      <c r="JP280" s="62"/>
      <c r="JQ280" s="62"/>
      <c r="JR280" s="62"/>
      <c r="JS280" s="62"/>
      <c r="JT280" s="62"/>
      <c r="JU280" s="62"/>
      <c r="JV280" s="62"/>
      <c r="JW280" s="62"/>
      <c r="JX280" s="62"/>
      <c r="JY280" s="62"/>
      <c r="JZ280" s="62"/>
      <c r="KA280" s="62"/>
      <c r="KB280" s="62"/>
      <c r="KC280" s="62"/>
      <c r="KD280" s="62"/>
      <c r="KE280" s="62"/>
      <c r="KF280" s="62"/>
      <c r="KG280" s="62"/>
      <c r="KH280" s="62"/>
      <c r="KI280" s="62"/>
      <c r="KJ280" s="62"/>
      <c r="KK280" s="62"/>
      <c r="KL280" s="62"/>
      <c r="KM280" s="62"/>
    </row>
    <row r="281" spans="3:299" s="13" customFormat="1" x14ac:dyDescent="0.25">
      <c r="C281" s="62"/>
      <c r="D281" s="62"/>
      <c r="E281" s="62"/>
      <c r="F281" s="62"/>
      <c r="I281" s="14"/>
      <c r="J281" s="63"/>
      <c r="K281" s="14"/>
      <c r="L281" s="63"/>
      <c r="M281" s="63"/>
      <c r="Q281" s="51"/>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c r="GN281" s="62"/>
      <c r="GO281" s="62"/>
      <c r="GP281" s="62"/>
      <c r="GQ281" s="62"/>
      <c r="GR281" s="62"/>
      <c r="GS281" s="62"/>
      <c r="GT281" s="62"/>
      <c r="GU281" s="62"/>
      <c r="GV281" s="62"/>
      <c r="GW281" s="62"/>
      <c r="GX281" s="62"/>
      <c r="GY281" s="62"/>
      <c r="GZ281" s="62"/>
      <c r="HA281" s="62"/>
      <c r="HB281" s="62"/>
      <c r="HC281" s="62"/>
      <c r="HD281" s="62"/>
      <c r="HE281" s="62"/>
      <c r="HF281" s="62"/>
      <c r="HG281" s="62"/>
      <c r="HH281" s="62"/>
      <c r="HI281" s="62"/>
      <c r="HJ281" s="62"/>
      <c r="HK281" s="62"/>
      <c r="HL281" s="62"/>
      <c r="HM281" s="62"/>
      <c r="HN281" s="62"/>
      <c r="HO281" s="62"/>
      <c r="HP281" s="62"/>
      <c r="HQ281" s="62"/>
      <c r="HR281" s="62"/>
      <c r="HS281" s="62"/>
      <c r="HT281" s="62"/>
      <c r="HU281" s="62"/>
      <c r="HV281" s="62"/>
      <c r="HW281" s="62"/>
      <c r="HX281" s="62"/>
      <c r="HY281" s="62"/>
      <c r="HZ281" s="62"/>
      <c r="IA281" s="62"/>
      <c r="IB281" s="62"/>
      <c r="IC281" s="62"/>
      <c r="ID281" s="62"/>
      <c r="IE281" s="62"/>
      <c r="IF281" s="62"/>
      <c r="IG281" s="62"/>
      <c r="IH281" s="62"/>
      <c r="II281" s="62"/>
      <c r="IJ281" s="62"/>
      <c r="IK281" s="62"/>
      <c r="IL281" s="62"/>
      <c r="IM281" s="62"/>
      <c r="IN281" s="62"/>
      <c r="IO281" s="62"/>
      <c r="IP281" s="62"/>
      <c r="IQ281" s="62"/>
      <c r="IR281" s="62"/>
      <c r="IS281" s="62"/>
      <c r="IT281" s="62"/>
      <c r="IU281" s="62"/>
      <c r="IV281" s="62"/>
      <c r="IW281" s="62"/>
      <c r="IX281" s="62"/>
      <c r="IY281" s="62"/>
      <c r="IZ281" s="62"/>
      <c r="JA281" s="62"/>
      <c r="JB281" s="62"/>
      <c r="JC281" s="62"/>
      <c r="JD281" s="62"/>
      <c r="JE281" s="62"/>
      <c r="JF281" s="62"/>
      <c r="JG281" s="62"/>
      <c r="JH281" s="62"/>
      <c r="JI281" s="62"/>
      <c r="JJ281" s="62"/>
      <c r="JK281" s="62"/>
      <c r="JL281" s="62"/>
      <c r="JM281" s="62"/>
      <c r="JN281" s="62"/>
      <c r="JO281" s="62"/>
      <c r="JP281" s="62"/>
      <c r="JQ281" s="62"/>
      <c r="JR281" s="62"/>
      <c r="JS281" s="62"/>
      <c r="JT281" s="62"/>
      <c r="JU281" s="62"/>
      <c r="JV281" s="62"/>
      <c r="JW281" s="62"/>
      <c r="JX281" s="62"/>
      <c r="JY281" s="62"/>
      <c r="JZ281" s="62"/>
      <c r="KA281" s="62"/>
      <c r="KB281" s="62"/>
      <c r="KC281" s="62"/>
      <c r="KD281" s="62"/>
      <c r="KE281" s="62"/>
      <c r="KF281" s="62"/>
      <c r="KG281" s="62"/>
      <c r="KH281" s="62"/>
      <c r="KI281" s="62"/>
      <c r="KJ281" s="62"/>
      <c r="KK281" s="62"/>
      <c r="KL281" s="62"/>
      <c r="KM281" s="62"/>
    </row>
    <row r="282" spans="3:299" s="13" customFormat="1" x14ac:dyDescent="0.25">
      <c r="C282" s="62"/>
      <c r="D282" s="62"/>
      <c r="E282" s="62"/>
      <c r="F282" s="62"/>
      <c r="I282" s="14"/>
      <c r="J282" s="63"/>
      <c r="K282" s="14"/>
      <c r="L282" s="63"/>
      <c r="M282" s="63"/>
      <c r="Q282" s="51"/>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2"/>
      <c r="HN282" s="62"/>
      <c r="HO282" s="62"/>
      <c r="HP282" s="62"/>
      <c r="HQ282" s="62"/>
      <c r="HR282" s="62"/>
      <c r="HS282" s="62"/>
      <c r="HT282" s="62"/>
      <c r="HU282" s="62"/>
      <c r="HV282" s="62"/>
      <c r="HW282" s="62"/>
      <c r="HX282" s="62"/>
      <c r="HY282" s="62"/>
      <c r="HZ282" s="62"/>
      <c r="IA282" s="62"/>
      <c r="IB282" s="62"/>
      <c r="IC282" s="62"/>
      <c r="ID282" s="62"/>
      <c r="IE282" s="62"/>
      <c r="IF282" s="62"/>
      <c r="IG282" s="62"/>
      <c r="IH282" s="62"/>
      <c r="II282" s="62"/>
      <c r="IJ282" s="62"/>
      <c r="IK282" s="62"/>
      <c r="IL282" s="62"/>
      <c r="IM282" s="62"/>
      <c r="IN282" s="62"/>
      <c r="IO282" s="62"/>
      <c r="IP282" s="62"/>
      <c r="IQ282" s="62"/>
      <c r="IR282" s="62"/>
      <c r="IS282" s="62"/>
      <c r="IT282" s="62"/>
      <c r="IU282" s="62"/>
      <c r="IV282" s="62"/>
      <c r="IW282" s="62"/>
      <c r="IX282" s="62"/>
      <c r="IY282" s="62"/>
      <c r="IZ282" s="62"/>
      <c r="JA282" s="62"/>
      <c r="JB282" s="62"/>
      <c r="JC282" s="62"/>
      <c r="JD282" s="62"/>
      <c r="JE282" s="62"/>
      <c r="JF282" s="62"/>
      <c r="JG282" s="62"/>
      <c r="JH282" s="62"/>
      <c r="JI282" s="62"/>
      <c r="JJ282" s="62"/>
      <c r="JK282" s="62"/>
      <c r="JL282" s="62"/>
      <c r="JM282" s="62"/>
      <c r="JN282" s="62"/>
      <c r="JO282" s="62"/>
      <c r="JP282" s="62"/>
      <c r="JQ282" s="62"/>
      <c r="JR282" s="62"/>
      <c r="JS282" s="62"/>
      <c r="JT282" s="62"/>
      <c r="JU282" s="62"/>
      <c r="JV282" s="62"/>
      <c r="JW282" s="62"/>
      <c r="JX282" s="62"/>
      <c r="JY282" s="62"/>
      <c r="JZ282" s="62"/>
      <c r="KA282" s="62"/>
      <c r="KB282" s="62"/>
      <c r="KC282" s="62"/>
      <c r="KD282" s="62"/>
      <c r="KE282" s="62"/>
      <c r="KF282" s="62"/>
      <c r="KG282" s="62"/>
      <c r="KH282" s="62"/>
      <c r="KI282" s="62"/>
      <c r="KJ282" s="62"/>
      <c r="KK282" s="62"/>
      <c r="KL282" s="62"/>
      <c r="KM282" s="62"/>
    </row>
    <row r="283" spans="3:299" s="13" customFormat="1" x14ac:dyDescent="0.25">
      <c r="C283" s="62"/>
      <c r="D283" s="62"/>
      <c r="E283" s="62"/>
      <c r="F283" s="62"/>
      <c r="I283" s="14"/>
      <c r="J283" s="63"/>
      <c r="K283" s="14"/>
      <c r="L283" s="63"/>
      <c r="M283" s="63"/>
      <c r="Q283" s="51"/>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W283" s="62"/>
      <c r="GX283" s="62"/>
      <c r="GY283" s="62"/>
      <c r="GZ283" s="62"/>
      <c r="HA283" s="62"/>
      <c r="HB283" s="62"/>
      <c r="HC283" s="62"/>
      <c r="HD283" s="62"/>
      <c r="HE283" s="62"/>
      <c r="HF283" s="62"/>
      <c r="HG283" s="62"/>
      <c r="HH283" s="62"/>
      <c r="HI283" s="62"/>
      <c r="HJ283" s="62"/>
      <c r="HK283" s="62"/>
      <c r="HL283" s="62"/>
      <c r="HM283" s="62"/>
      <c r="HN283" s="62"/>
      <c r="HO283" s="62"/>
      <c r="HP283" s="62"/>
      <c r="HQ283" s="62"/>
      <c r="HR283" s="62"/>
      <c r="HS283" s="62"/>
      <c r="HT283" s="62"/>
      <c r="HU283" s="62"/>
      <c r="HV283" s="62"/>
      <c r="HW283" s="62"/>
      <c r="HX283" s="62"/>
      <c r="HY283" s="62"/>
      <c r="HZ283" s="62"/>
      <c r="IA283" s="62"/>
      <c r="IB283" s="62"/>
      <c r="IC283" s="62"/>
      <c r="ID283" s="62"/>
      <c r="IE283" s="62"/>
      <c r="IF283" s="62"/>
      <c r="IG283" s="62"/>
      <c r="IH283" s="62"/>
      <c r="II283" s="62"/>
      <c r="IJ283" s="62"/>
      <c r="IK283" s="62"/>
      <c r="IL283" s="62"/>
      <c r="IM283" s="62"/>
      <c r="IN283" s="62"/>
      <c r="IO283" s="62"/>
      <c r="IP283" s="62"/>
      <c r="IQ283" s="62"/>
      <c r="IR283" s="62"/>
      <c r="IS283" s="62"/>
      <c r="IT283" s="62"/>
      <c r="IU283" s="62"/>
      <c r="IV283" s="62"/>
      <c r="IW283" s="62"/>
      <c r="IX283" s="62"/>
      <c r="IY283" s="62"/>
      <c r="IZ283" s="62"/>
      <c r="JA283" s="62"/>
      <c r="JB283" s="62"/>
      <c r="JC283" s="62"/>
      <c r="JD283" s="62"/>
      <c r="JE283" s="62"/>
      <c r="JF283" s="62"/>
      <c r="JG283" s="62"/>
      <c r="JH283" s="62"/>
      <c r="JI283" s="62"/>
      <c r="JJ283" s="62"/>
      <c r="JK283" s="62"/>
      <c r="JL283" s="62"/>
      <c r="JM283" s="62"/>
      <c r="JN283" s="62"/>
      <c r="JO283" s="62"/>
      <c r="JP283" s="62"/>
      <c r="JQ283" s="62"/>
      <c r="JR283" s="62"/>
      <c r="JS283" s="62"/>
      <c r="JT283" s="62"/>
      <c r="JU283" s="62"/>
      <c r="JV283" s="62"/>
      <c r="JW283" s="62"/>
      <c r="JX283" s="62"/>
      <c r="JY283" s="62"/>
      <c r="JZ283" s="62"/>
      <c r="KA283" s="62"/>
      <c r="KB283" s="62"/>
      <c r="KC283" s="62"/>
      <c r="KD283" s="62"/>
      <c r="KE283" s="62"/>
      <c r="KF283" s="62"/>
      <c r="KG283" s="62"/>
      <c r="KH283" s="62"/>
      <c r="KI283" s="62"/>
      <c r="KJ283" s="62"/>
      <c r="KK283" s="62"/>
      <c r="KL283" s="62"/>
      <c r="KM283" s="62"/>
    </row>
    <row r="284" spans="3:299" s="13" customFormat="1" x14ac:dyDescent="0.25">
      <c r="C284" s="62"/>
      <c r="D284" s="62"/>
      <c r="E284" s="62"/>
      <c r="F284" s="62"/>
      <c r="I284" s="14"/>
      <c r="J284" s="63"/>
      <c r="K284" s="14"/>
      <c r="L284" s="63"/>
      <c r="M284" s="63"/>
      <c r="Q284" s="51"/>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W284" s="62"/>
      <c r="GX284" s="62"/>
      <c r="GY284" s="62"/>
      <c r="GZ284" s="62"/>
      <c r="HA284" s="62"/>
      <c r="HB284" s="62"/>
      <c r="HC284" s="62"/>
      <c r="HD284" s="62"/>
      <c r="HE284" s="62"/>
      <c r="HF284" s="62"/>
      <c r="HG284" s="62"/>
      <c r="HH284" s="62"/>
      <c r="HI284" s="62"/>
      <c r="HJ284" s="62"/>
      <c r="HK284" s="62"/>
      <c r="HL284" s="62"/>
      <c r="HM284" s="62"/>
      <c r="HN284" s="62"/>
      <c r="HO284" s="62"/>
      <c r="HP284" s="62"/>
      <c r="HQ284" s="62"/>
      <c r="HR284" s="62"/>
      <c r="HS284" s="62"/>
      <c r="HT284" s="62"/>
      <c r="HU284" s="62"/>
      <c r="HV284" s="62"/>
      <c r="HW284" s="62"/>
      <c r="HX284" s="62"/>
      <c r="HY284" s="62"/>
      <c r="HZ284" s="62"/>
      <c r="IA284" s="62"/>
      <c r="IB284" s="62"/>
      <c r="IC284" s="62"/>
      <c r="ID284" s="62"/>
      <c r="IE284" s="62"/>
      <c r="IF284" s="62"/>
      <c r="IG284" s="62"/>
      <c r="IH284" s="62"/>
      <c r="II284" s="62"/>
      <c r="IJ284" s="62"/>
      <c r="IK284" s="62"/>
      <c r="IL284" s="62"/>
      <c r="IM284" s="62"/>
      <c r="IN284" s="62"/>
      <c r="IO284" s="62"/>
      <c r="IP284" s="62"/>
      <c r="IQ284" s="62"/>
      <c r="IR284" s="62"/>
      <c r="IS284" s="62"/>
      <c r="IT284" s="62"/>
      <c r="IU284" s="62"/>
      <c r="IV284" s="62"/>
      <c r="IW284" s="62"/>
      <c r="IX284" s="62"/>
      <c r="IY284" s="62"/>
      <c r="IZ284" s="62"/>
      <c r="JA284" s="62"/>
      <c r="JB284" s="62"/>
      <c r="JC284" s="62"/>
      <c r="JD284" s="62"/>
      <c r="JE284" s="62"/>
      <c r="JF284" s="62"/>
      <c r="JG284" s="62"/>
      <c r="JH284" s="62"/>
      <c r="JI284" s="62"/>
      <c r="JJ284" s="62"/>
      <c r="JK284" s="62"/>
      <c r="JL284" s="62"/>
      <c r="JM284" s="62"/>
      <c r="JN284" s="62"/>
      <c r="JO284" s="62"/>
      <c r="JP284" s="62"/>
      <c r="JQ284" s="62"/>
      <c r="JR284" s="62"/>
      <c r="JS284" s="62"/>
      <c r="JT284" s="62"/>
      <c r="JU284" s="62"/>
      <c r="JV284" s="62"/>
      <c r="JW284" s="62"/>
      <c r="JX284" s="62"/>
      <c r="JY284" s="62"/>
      <c r="JZ284" s="62"/>
      <c r="KA284" s="62"/>
      <c r="KB284" s="62"/>
      <c r="KC284" s="62"/>
      <c r="KD284" s="62"/>
      <c r="KE284" s="62"/>
      <c r="KF284" s="62"/>
      <c r="KG284" s="62"/>
      <c r="KH284" s="62"/>
      <c r="KI284" s="62"/>
      <c r="KJ284" s="62"/>
      <c r="KK284" s="62"/>
      <c r="KL284" s="62"/>
      <c r="KM284" s="62"/>
    </row>
    <row r="285" spans="3:299" s="13" customFormat="1" x14ac:dyDescent="0.25">
      <c r="C285" s="62"/>
      <c r="D285" s="62"/>
      <c r="E285" s="62"/>
      <c r="F285" s="62"/>
      <c r="I285" s="14"/>
      <c r="J285" s="63"/>
      <c r="K285" s="14"/>
      <c r="L285" s="63"/>
      <c r="M285" s="63"/>
      <c r="Q285" s="51"/>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62"/>
      <c r="HN285" s="62"/>
      <c r="HO285" s="62"/>
      <c r="HP285" s="62"/>
      <c r="HQ285" s="62"/>
      <c r="HR285" s="62"/>
      <c r="HS285" s="62"/>
      <c r="HT285" s="62"/>
      <c r="HU285" s="62"/>
      <c r="HV285" s="62"/>
      <c r="HW285" s="62"/>
      <c r="HX285" s="62"/>
      <c r="HY285" s="62"/>
      <c r="HZ285" s="62"/>
      <c r="IA285" s="62"/>
      <c r="IB285" s="62"/>
      <c r="IC285" s="62"/>
      <c r="ID285" s="62"/>
      <c r="IE285" s="62"/>
      <c r="IF285" s="62"/>
      <c r="IG285" s="62"/>
      <c r="IH285" s="62"/>
      <c r="II285" s="62"/>
      <c r="IJ285" s="62"/>
      <c r="IK285" s="62"/>
      <c r="IL285" s="62"/>
      <c r="IM285" s="62"/>
      <c r="IN285" s="62"/>
      <c r="IO285" s="62"/>
      <c r="IP285" s="62"/>
      <c r="IQ285" s="62"/>
      <c r="IR285" s="62"/>
      <c r="IS285" s="62"/>
      <c r="IT285" s="62"/>
      <c r="IU285" s="62"/>
      <c r="IV285" s="62"/>
      <c r="IW285" s="62"/>
      <c r="IX285" s="62"/>
      <c r="IY285" s="62"/>
      <c r="IZ285" s="62"/>
      <c r="JA285" s="62"/>
      <c r="JB285" s="62"/>
      <c r="JC285" s="62"/>
      <c r="JD285" s="62"/>
      <c r="JE285" s="62"/>
      <c r="JF285" s="62"/>
      <c r="JG285" s="62"/>
      <c r="JH285" s="62"/>
      <c r="JI285" s="62"/>
      <c r="JJ285" s="62"/>
      <c r="JK285" s="62"/>
      <c r="JL285" s="62"/>
      <c r="JM285" s="62"/>
      <c r="JN285" s="62"/>
      <c r="JO285" s="62"/>
      <c r="JP285" s="62"/>
      <c r="JQ285" s="62"/>
      <c r="JR285" s="62"/>
      <c r="JS285" s="62"/>
      <c r="JT285" s="62"/>
      <c r="JU285" s="62"/>
      <c r="JV285" s="62"/>
      <c r="JW285" s="62"/>
      <c r="JX285" s="62"/>
      <c r="JY285" s="62"/>
      <c r="JZ285" s="62"/>
      <c r="KA285" s="62"/>
      <c r="KB285" s="62"/>
      <c r="KC285" s="62"/>
      <c r="KD285" s="62"/>
      <c r="KE285" s="62"/>
      <c r="KF285" s="62"/>
      <c r="KG285" s="62"/>
      <c r="KH285" s="62"/>
      <c r="KI285" s="62"/>
      <c r="KJ285" s="62"/>
      <c r="KK285" s="62"/>
      <c r="KL285" s="62"/>
      <c r="KM285" s="62"/>
    </row>
    <row r="286" spans="3:299" s="13" customFormat="1" x14ac:dyDescent="0.25">
      <c r="C286" s="62"/>
      <c r="D286" s="62"/>
      <c r="E286" s="62"/>
      <c r="F286" s="62"/>
      <c r="I286" s="14"/>
      <c r="J286" s="63"/>
      <c r="K286" s="14"/>
      <c r="L286" s="63"/>
      <c r="M286" s="63"/>
      <c r="Q286" s="51"/>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c r="GN286" s="62"/>
      <c r="GO286" s="62"/>
      <c r="GP286" s="62"/>
      <c r="GQ286" s="62"/>
      <c r="GR286" s="62"/>
      <c r="GS286" s="62"/>
      <c r="GT286" s="62"/>
      <c r="GU286" s="62"/>
      <c r="GV286" s="62"/>
      <c r="GW286" s="62"/>
      <c r="GX286" s="62"/>
      <c r="GY286" s="62"/>
      <c r="GZ286" s="62"/>
      <c r="HA286" s="62"/>
      <c r="HB286" s="62"/>
      <c r="HC286" s="62"/>
      <c r="HD286" s="62"/>
      <c r="HE286" s="62"/>
      <c r="HF286" s="62"/>
      <c r="HG286" s="62"/>
      <c r="HH286" s="62"/>
      <c r="HI286" s="62"/>
      <c r="HJ286" s="62"/>
      <c r="HK286" s="62"/>
      <c r="HL286" s="62"/>
      <c r="HM286" s="62"/>
      <c r="HN286" s="62"/>
      <c r="HO286" s="62"/>
      <c r="HP286" s="62"/>
      <c r="HQ286" s="62"/>
      <c r="HR286" s="62"/>
      <c r="HS286" s="62"/>
      <c r="HT286" s="62"/>
      <c r="HU286" s="62"/>
      <c r="HV286" s="62"/>
      <c r="HW286" s="62"/>
      <c r="HX286" s="62"/>
      <c r="HY286" s="62"/>
      <c r="HZ286" s="62"/>
      <c r="IA286" s="62"/>
      <c r="IB286" s="62"/>
      <c r="IC286" s="62"/>
      <c r="ID286" s="62"/>
      <c r="IE286" s="62"/>
      <c r="IF286" s="62"/>
      <c r="IG286" s="62"/>
      <c r="IH286" s="62"/>
      <c r="II286" s="62"/>
      <c r="IJ286" s="62"/>
      <c r="IK286" s="62"/>
      <c r="IL286" s="62"/>
      <c r="IM286" s="62"/>
      <c r="IN286" s="62"/>
      <c r="IO286" s="62"/>
      <c r="IP286" s="62"/>
      <c r="IQ286" s="62"/>
      <c r="IR286" s="62"/>
      <c r="IS286" s="62"/>
      <c r="IT286" s="62"/>
      <c r="IU286" s="62"/>
      <c r="IV286" s="62"/>
      <c r="IW286" s="62"/>
      <c r="IX286" s="62"/>
      <c r="IY286" s="62"/>
      <c r="IZ286" s="62"/>
      <c r="JA286" s="62"/>
      <c r="JB286" s="62"/>
      <c r="JC286" s="62"/>
      <c r="JD286" s="62"/>
      <c r="JE286" s="62"/>
      <c r="JF286" s="62"/>
      <c r="JG286" s="62"/>
      <c r="JH286" s="62"/>
      <c r="JI286" s="62"/>
      <c r="JJ286" s="62"/>
      <c r="JK286" s="62"/>
      <c r="JL286" s="62"/>
      <c r="JM286" s="62"/>
      <c r="JN286" s="62"/>
      <c r="JO286" s="62"/>
      <c r="JP286" s="62"/>
      <c r="JQ286" s="62"/>
      <c r="JR286" s="62"/>
      <c r="JS286" s="62"/>
      <c r="JT286" s="62"/>
      <c r="JU286" s="62"/>
      <c r="JV286" s="62"/>
      <c r="JW286" s="62"/>
      <c r="JX286" s="62"/>
      <c r="JY286" s="62"/>
      <c r="JZ286" s="62"/>
      <c r="KA286" s="62"/>
      <c r="KB286" s="62"/>
      <c r="KC286" s="62"/>
      <c r="KD286" s="62"/>
      <c r="KE286" s="62"/>
      <c r="KF286" s="62"/>
      <c r="KG286" s="62"/>
      <c r="KH286" s="62"/>
      <c r="KI286" s="62"/>
      <c r="KJ286" s="62"/>
      <c r="KK286" s="62"/>
      <c r="KL286" s="62"/>
      <c r="KM286" s="62"/>
    </row>
    <row r="287" spans="3:299" s="13" customFormat="1" x14ac:dyDescent="0.25">
      <c r="C287" s="62"/>
      <c r="D287" s="62"/>
      <c r="E287" s="62"/>
      <c r="F287" s="62"/>
      <c r="I287" s="14"/>
      <c r="J287" s="63"/>
      <c r="K287" s="14"/>
      <c r="L287" s="63"/>
      <c r="M287" s="63"/>
      <c r="Q287" s="51"/>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c r="GN287" s="62"/>
      <c r="GO287" s="62"/>
      <c r="GP287" s="62"/>
      <c r="GQ287" s="62"/>
      <c r="GR287" s="62"/>
      <c r="GS287" s="62"/>
      <c r="GT287" s="62"/>
      <c r="GU287" s="62"/>
      <c r="GV287" s="62"/>
      <c r="GW287" s="62"/>
      <c r="GX287" s="62"/>
      <c r="GY287" s="62"/>
      <c r="GZ287" s="62"/>
      <c r="HA287" s="62"/>
      <c r="HB287" s="62"/>
      <c r="HC287" s="62"/>
      <c r="HD287" s="62"/>
      <c r="HE287" s="62"/>
      <c r="HF287" s="62"/>
      <c r="HG287" s="62"/>
      <c r="HH287" s="62"/>
      <c r="HI287" s="62"/>
      <c r="HJ287" s="62"/>
      <c r="HK287" s="62"/>
      <c r="HL287" s="62"/>
      <c r="HM287" s="62"/>
      <c r="HN287" s="62"/>
      <c r="HO287" s="62"/>
      <c r="HP287" s="62"/>
      <c r="HQ287" s="62"/>
      <c r="HR287" s="62"/>
      <c r="HS287" s="62"/>
      <c r="HT287" s="62"/>
      <c r="HU287" s="62"/>
      <c r="HV287" s="62"/>
      <c r="HW287" s="62"/>
      <c r="HX287" s="62"/>
      <c r="HY287" s="62"/>
      <c r="HZ287" s="62"/>
      <c r="IA287" s="62"/>
      <c r="IB287" s="62"/>
      <c r="IC287" s="62"/>
      <c r="ID287" s="62"/>
      <c r="IE287" s="62"/>
      <c r="IF287" s="62"/>
      <c r="IG287" s="62"/>
      <c r="IH287" s="62"/>
      <c r="II287" s="62"/>
      <c r="IJ287" s="62"/>
      <c r="IK287" s="62"/>
      <c r="IL287" s="62"/>
      <c r="IM287" s="62"/>
      <c r="IN287" s="62"/>
      <c r="IO287" s="62"/>
      <c r="IP287" s="62"/>
      <c r="IQ287" s="62"/>
      <c r="IR287" s="62"/>
      <c r="IS287" s="62"/>
      <c r="IT287" s="62"/>
      <c r="IU287" s="62"/>
      <c r="IV287" s="62"/>
      <c r="IW287" s="62"/>
      <c r="IX287" s="62"/>
      <c r="IY287" s="62"/>
      <c r="IZ287" s="62"/>
      <c r="JA287" s="62"/>
      <c r="JB287" s="62"/>
      <c r="JC287" s="62"/>
      <c r="JD287" s="62"/>
      <c r="JE287" s="62"/>
      <c r="JF287" s="62"/>
      <c r="JG287" s="62"/>
      <c r="JH287" s="62"/>
      <c r="JI287" s="62"/>
      <c r="JJ287" s="62"/>
      <c r="JK287" s="62"/>
      <c r="JL287" s="62"/>
      <c r="JM287" s="62"/>
      <c r="JN287" s="62"/>
      <c r="JO287" s="62"/>
      <c r="JP287" s="62"/>
      <c r="JQ287" s="62"/>
      <c r="JR287" s="62"/>
      <c r="JS287" s="62"/>
      <c r="JT287" s="62"/>
      <c r="JU287" s="62"/>
      <c r="JV287" s="62"/>
      <c r="JW287" s="62"/>
      <c r="JX287" s="62"/>
      <c r="JY287" s="62"/>
      <c r="JZ287" s="62"/>
      <c r="KA287" s="62"/>
      <c r="KB287" s="62"/>
      <c r="KC287" s="62"/>
      <c r="KD287" s="62"/>
      <c r="KE287" s="62"/>
      <c r="KF287" s="62"/>
      <c r="KG287" s="62"/>
      <c r="KH287" s="62"/>
      <c r="KI287" s="62"/>
      <c r="KJ287" s="62"/>
      <c r="KK287" s="62"/>
      <c r="KL287" s="62"/>
      <c r="KM287" s="62"/>
    </row>
    <row r="288" spans="3:299" s="13" customFormat="1" x14ac:dyDescent="0.25">
      <c r="C288" s="62"/>
      <c r="D288" s="62"/>
      <c r="E288" s="62"/>
      <c r="F288" s="62"/>
      <c r="I288" s="14"/>
      <c r="J288" s="63"/>
      <c r="K288" s="14"/>
      <c r="L288" s="63"/>
      <c r="M288" s="63"/>
      <c r="Q288" s="51"/>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c r="GN288" s="62"/>
      <c r="GO288" s="62"/>
      <c r="GP288" s="62"/>
      <c r="GQ288" s="62"/>
      <c r="GR288" s="62"/>
      <c r="GS288" s="62"/>
      <c r="GT288" s="62"/>
      <c r="GU288" s="62"/>
      <c r="GV288" s="62"/>
      <c r="GW288" s="62"/>
      <c r="GX288" s="62"/>
      <c r="GY288" s="62"/>
      <c r="GZ288" s="62"/>
      <c r="HA288" s="62"/>
      <c r="HB288" s="62"/>
      <c r="HC288" s="62"/>
      <c r="HD288" s="62"/>
      <c r="HE288" s="62"/>
      <c r="HF288" s="62"/>
      <c r="HG288" s="62"/>
      <c r="HH288" s="62"/>
      <c r="HI288" s="62"/>
      <c r="HJ288" s="62"/>
      <c r="HK288" s="62"/>
      <c r="HL288" s="62"/>
      <c r="HM288" s="62"/>
      <c r="HN288" s="62"/>
      <c r="HO288" s="62"/>
      <c r="HP288" s="62"/>
      <c r="HQ288" s="62"/>
      <c r="HR288" s="62"/>
      <c r="HS288" s="62"/>
      <c r="HT288" s="62"/>
      <c r="HU288" s="62"/>
      <c r="HV288" s="62"/>
      <c r="HW288" s="62"/>
      <c r="HX288" s="62"/>
      <c r="HY288" s="62"/>
      <c r="HZ288" s="62"/>
      <c r="IA288" s="62"/>
      <c r="IB288" s="62"/>
      <c r="IC288" s="62"/>
      <c r="ID288" s="62"/>
      <c r="IE288" s="62"/>
      <c r="IF288" s="62"/>
      <c r="IG288" s="62"/>
      <c r="IH288" s="62"/>
      <c r="II288" s="62"/>
      <c r="IJ288" s="62"/>
      <c r="IK288" s="62"/>
      <c r="IL288" s="62"/>
      <c r="IM288" s="62"/>
      <c r="IN288" s="62"/>
      <c r="IO288" s="62"/>
      <c r="IP288" s="62"/>
      <c r="IQ288" s="62"/>
      <c r="IR288" s="62"/>
      <c r="IS288" s="62"/>
      <c r="IT288" s="62"/>
      <c r="IU288" s="62"/>
      <c r="IV288" s="62"/>
      <c r="IW288" s="62"/>
      <c r="IX288" s="62"/>
      <c r="IY288" s="62"/>
      <c r="IZ288" s="62"/>
      <c r="JA288" s="62"/>
      <c r="JB288" s="62"/>
      <c r="JC288" s="62"/>
      <c r="JD288" s="62"/>
      <c r="JE288" s="62"/>
      <c r="JF288" s="62"/>
      <c r="JG288" s="62"/>
      <c r="JH288" s="62"/>
      <c r="JI288" s="62"/>
      <c r="JJ288" s="62"/>
      <c r="JK288" s="62"/>
      <c r="JL288" s="62"/>
      <c r="JM288" s="62"/>
      <c r="JN288" s="62"/>
      <c r="JO288" s="62"/>
      <c r="JP288" s="62"/>
      <c r="JQ288" s="62"/>
      <c r="JR288" s="62"/>
      <c r="JS288" s="62"/>
      <c r="JT288" s="62"/>
      <c r="JU288" s="62"/>
      <c r="JV288" s="62"/>
      <c r="JW288" s="62"/>
      <c r="JX288" s="62"/>
      <c r="JY288" s="62"/>
      <c r="JZ288" s="62"/>
      <c r="KA288" s="62"/>
      <c r="KB288" s="62"/>
      <c r="KC288" s="62"/>
      <c r="KD288" s="62"/>
      <c r="KE288" s="62"/>
      <c r="KF288" s="62"/>
      <c r="KG288" s="62"/>
      <c r="KH288" s="62"/>
      <c r="KI288" s="62"/>
      <c r="KJ288" s="62"/>
      <c r="KK288" s="62"/>
      <c r="KL288" s="62"/>
      <c r="KM288" s="62"/>
    </row>
    <row r="289" spans="3:299" s="13" customFormat="1" x14ac:dyDescent="0.25">
      <c r="C289" s="62"/>
      <c r="D289" s="62"/>
      <c r="E289" s="62"/>
      <c r="F289" s="62"/>
      <c r="I289" s="14"/>
      <c r="J289" s="63"/>
      <c r="K289" s="14"/>
      <c r="L289" s="63"/>
      <c r="M289" s="63"/>
      <c r="Q289" s="51"/>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62"/>
      <c r="HN289" s="62"/>
      <c r="HO289" s="62"/>
      <c r="HP289" s="62"/>
      <c r="HQ289" s="62"/>
      <c r="HR289" s="62"/>
      <c r="HS289" s="62"/>
      <c r="HT289" s="62"/>
      <c r="HU289" s="62"/>
      <c r="HV289" s="62"/>
      <c r="HW289" s="62"/>
      <c r="HX289" s="62"/>
      <c r="HY289" s="62"/>
      <c r="HZ289" s="62"/>
      <c r="IA289" s="62"/>
      <c r="IB289" s="62"/>
      <c r="IC289" s="62"/>
      <c r="ID289" s="62"/>
      <c r="IE289" s="62"/>
      <c r="IF289" s="62"/>
      <c r="IG289" s="62"/>
      <c r="IH289" s="62"/>
      <c r="II289" s="62"/>
      <c r="IJ289" s="62"/>
      <c r="IK289" s="62"/>
      <c r="IL289" s="62"/>
      <c r="IM289" s="62"/>
      <c r="IN289" s="62"/>
      <c r="IO289" s="62"/>
      <c r="IP289" s="62"/>
      <c r="IQ289" s="62"/>
      <c r="IR289" s="62"/>
      <c r="IS289" s="62"/>
      <c r="IT289" s="62"/>
      <c r="IU289" s="62"/>
      <c r="IV289" s="62"/>
      <c r="IW289" s="62"/>
      <c r="IX289" s="62"/>
      <c r="IY289" s="62"/>
      <c r="IZ289" s="62"/>
      <c r="JA289" s="62"/>
      <c r="JB289" s="62"/>
      <c r="JC289" s="62"/>
      <c r="JD289" s="62"/>
      <c r="JE289" s="62"/>
      <c r="JF289" s="62"/>
      <c r="JG289" s="62"/>
      <c r="JH289" s="62"/>
      <c r="JI289" s="62"/>
      <c r="JJ289" s="62"/>
      <c r="JK289" s="62"/>
      <c r="JL289" s="62"/>
      <c r="JM289" s="62"/>
      <c r="JN289" s="62"/>
      <c r="JO289" s="62"/>
      <c r="JP289" s="62"/>
      <c r="JQ289" s="62"/>
      <c r="JR289" s="62"/>
      <c r="JS289" s="62"/>
      <c r="JT289" s="62"/>
      <c r="JU289" s="62"/>
      <c r="JV289" s="62"/>
      <c r="JW289" s="62"/>
      <c r="JX289" s="62"/>
      <c r="JY289" s="62"/>
      <c r="JZ289" s="62"/>
      <c r="KA289" s="62"/>
      <c r="KB289" s="62"/>
      <c r="KC289" s="62"/>
      <c r="KD289" s="62"/>
      <c r="KE289" s="62"/>
      <c r="KF289" s="62"/>
      <c r="KG289" s="62"/>
      <c r="KH289" s="62"/>
      <c r="KI289" s="62"/>
      <c r="KJ289" s="62"/>
      <c r="KK289" s="62"/>
      <c r="KL289" s="62"/>
      <c r="KM289" s="62"/>
    </row>
    <row r="290" spans="3:299" s="13" customFormat="1" x14ac:dyDescent="0.25">
      <c r="C290" s="62"/>
      <c r="D290" s="62"/>
      <c r="E290" s="62"/>
      <c r="F290" s="62"/>
      <c r="I290" s="14"/>
      <c r="J290" s="63"/>
      <c r="K290" s="14"/>
      <c r="L290" s="63"/>
      <c r="M290" s="63"/>
      <c r="Q290" s="51"/>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c r="GN290" s="62"/>
      <c r="GO290" s="62"/>
      <c r="GP290" s="62"/>
      <c r="GQ290" s="62"/>
      <c r="GR290" s="62"/>
      <c r="GS290" s="62"/>
      <c r="GT290" s="62"/>
      <c r="GU290" s="62"/>
      <c r="GV290" s="62"/>
      <c r="GW290" s="62"/>
      <c r="GX290" s="62"/>
      <c r="GY290" s="62"/>
      <c r="GZ290" s="62"/>
      <c r="HA290" s="62"/>
      <c r="HB290" s="62"/>
      <c r="HC290" s="62"/>
      <c r="HD290" s="62"/>
      <c r="HE290" s="62"/>
      <c r="HF290" s="62"/>
      <c r="HG290" s="62"/>
      <c r="HH290" s="62"/>
      <c r="HI290" s="62"/>
      <c r="HJ290" s="62"/>
      <c r="HK290" s="62"/>
      <c r="HL290" s="62"/>
      <c r="HM290" s="62"/>
      <c r="HN290" s="62"/>
      <c r="HO290" s="62"/>
      <c r="HP290" s="62"/>
      <c r="HQ290" s="62"/>
      <c r="HR290" s="62"/>
      <c r="HS290" s="62"/>
      <c r="HT290" s="62"/>
      <c r="HU290" s="62"/>
      <c r="HV290" s="62"/>
      <c r="HW290" s="62"/>
      <c r="HX290" s="62"/>
      <c r="HY290" s="62"/>
      <c r="HZ290" s="62"/>
      <c r="IA290" s="62"/>
      <c r="IB290" s="62"/>
      <c r="IC290" s="62"/>
      <c r="ID290" s="62"/>
      <c r="IE290" s="62"/>
      <c r="IF290" s="62"/>
      <c r="IG290" s="62"/>
      <c r="IH290" s="62"/>
      <c r="II290" s="62"/>
      <c r="IJ290" s="62"/>
      <c r="IK290" s="62"/>
      <c r="IL290" s="62"/>
      <c r="IM290" s="62"/>
      <c r="IN290" s="62"/>
      <c r="IO290" s="62"/>
      <c r="IP290" s="62"/>
      <c r="IQ290" s="62"/>
      <c r="IR290" s="62"/>
      <c r="IS290" s="62"/>
      <c r="IT290" s="62"/>
      <c r="IU290" s="62"/>
      <c r="IV290" s="62"/>
      <c r="IW290" s="62"/>
      <c r="IX290" s="62"/>
      <c r="IY290" s="62"/>
      <c r="IZ290" s="62"/>
      <c r="JA290" s="62"/>
      <c r="JB290" s="62"/>
      <c r="JC290" s="62"/>
      <c r="JD290" s="62"/>
      <c r="JE290" s="62"/>
      <c r="JF290" s="62"/>
      <c r="JG290" s="62"/>
      <c r="JH290" s="62"/>
      <c r="JI290" s="62"/>
      <c r="JJ290" s="62"/>
      <c r="JK290" s="62"/>
      <c r="JL290" s="62"/>
      <c r="JM290" s="62"/>
      <c r="JN290" s="62"/>
      <c r="JO290" s="62"/>
      <c r="JP290" s="62"/>
      <c r="JQ290" s="62"/>
      <c r="JR290" s="62"/>
      <c r="JS290" s="62"/>
      <c r="JT290" s="62"/>
      <c r="JU290" s="62"/>
      <c r="JV290" s="62"/>
      <c r="JW290" s="62"/>
      <c r="JX290" s="62"/>
      <c r="JY290" s="62"/>
      <c r="JZ290" s="62"/>
      <c r="KA290" s="62"/>
      <c r="KB290" s="62"/>
      <c r="KC290" s="62"/>
      <c r="KD290" s="62"/>
      <c r="KE290" s="62"/>
      <c r="KF290" s="62"/>
      <c r="KG290" s="62"/>
      <c r="KH290" s="62"/>
      <c r="KI290" s="62"/>
      <c r="KJ290" s="62"/>
      <c r="KK290" s="62"/>
      <c r="KL290" s="62"/>
      <c r="KM290" s="62"/>
    </row>
    <row r="291" spans="3:299" s="13" customFormat="1" x14ac:dyDescent="0.25">
      <c r="C291" s="62"/>
      <c r="D291" s="62"/>
      <c r="E291" s="62"/>
      <c r="F291" s="62"/>
      <c r="I291" s="14"/>
      <c r="J291" s="63"/>
      <c r="K291" s="14"/>
      <c r="L291" s="63"/>
      <c r="M291" s="63"/>
      <c r="Q291" s="51"/>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c r="GN291" s="62"/>
      <c r="GO291" s="62"/>
      <c r="GP291" s="62"/>
      <c r="GQ291" s="62"/>
      <c r="GR291" s="62"/>
      <c r="GS291" s="62"/>
      <c r="GT291" s="62"/>
      <c r="GU291" s="62"/>
      <c r="GV291" s="62"/>
      <c r="GW291" s="62"/>
      <c r="GX291" s="62"/>
      <c r="GY291" s="62"/>
      <c r="GZ291" s="62"/>
      <c r="HA291" s="62"/>
      <c r="HB291" s="62"/>
      <c r="HC291" s="62"/>
      <c r="HD291" s="62"/>
      <c r="HE291" s="62"/>
      <c r="HF291" s="62"/>
      <c r="HG291" s="62"/>
      <c r="HH291" s="62"/>
      <c r="HI291" s="62"/>
      <c r="HJ291" s="62"/>
      <c r="HK291" s="62"/>
      <c r="HL291" s="62"/>
      <c r="HM291" s="62"/>
      <c r="HN291" s="62"/>
      <c r="HO291" s="62"/>
      <c r="HP291" s="62"/>
      <c r="HQ291" s="62"/>
      <c r="HR291" s="62"/>
      <c r="HS291" s="62"/>
      <c r="HT291" s="62"/>
      <c r="HU291" s="62"/>
      <c r="HV291" s="62"/>
      <c r="HW291" s="62"/>
      <c r="HX291" s="62"/>
      <c r="HY291" s="62"/>
      <c r="HZ291" s="62"/>
      <c r="IA291" s="62"/>
      <c r="IB291" s="62"/>
      <c r="IC291" s="62"/>
      <c r="ID291" s="62"/>
      <c r="IE291" s="62"/>
      <c r="IF291" s="62"/>
      <c r="IG291" s="62"/>
      <c r="IH291" s="62"/>
      <c r="II291" s="62"/>
      <c r="IJ291" s="62"/>
      <c r="IK291" s="62"/>
      <c r="IL291" s="62"/>
      <c r="IM291" s="62"/>
      <c r="IN291" s="62"/>
      <c r="IO291" s="62"/>
      <c r="IP291" s="62"/>
      <c r="IQ291" s="62"/>
      <c r="IR291" s="62"/>
      <c r="IS291" s="62"/>
      <c r="IT291" s="62"/>
      <c r="IU291" s="62"/>
      <c r="IV291" s="62"/>
      <c r="IW291" s="62"/>
      <c r="IX291" s="62"/>
      <c r="IY291" s="62"/>
      <c r="IZ291" s="62"/>
      <c r="JA291" s="62"/>
      <c r="JB291" s="62"/>
      <c r="JC291" s="62"/>
      <c r="JD291" s="62"/>
      <c r="JE291" s="62"/>
      <c r="JF291" s="62"/>
      <c r="JG291" s="62"/>
      <c r="JH291" s="62"/>
      <c r="JI291" s="62"/>
      <c r="JJ291" s="62"/>
      <c r="JK291" s="62"/>
      <c r="JL291" s="62"/>
      <c r="JM291" s="62"/>
      <c r="JN291" s="62"/>
      <c r="JO291" s="62"/>
      <c r="JP291" s="62"/>
      <c r="JQ291" s="62"/>
      <c r="JR291" s="62"/>
      <c r="JS291" s="62"/>
      <c r="JT291" s="62"/>
      <c r="JU291" s="62"/>
      <c r="JV291" s="62"/>
      <c r="JW291" s="62"/>
      <c r="JX291" s="62"/>
      <c r="JY291" s="62"/>
      <c r="JZ291" s="62"/>
      <c r="KA291" s="62"/>
      <c r="KB291" s="62"/>
      <c r="KC291" s="62"/>
      <c r="KD291" s="62"/>
      <c r="KE291" s="62"/>
      <c r="KF291" s="62"/>
      <c r="KG291" s="62"/>
      <c r="KH291" s="62"/>
      <c r="KI291" s="62"/>
      <c r="KJ291" s="62"/>
      <c r="KK291" s="62"/>
      <c r="KL291" s="62"/>
      <c r="KM291" s="62"/>
    </row>
    <row r="292" spans="3:299" s="13" customFormat="1" x14ac:dyDescent="0.25">
      <c r="C292" s="62"/>
      <c r="D292" s="62"/>
      <c r="E292" s="62"/>
      <c r="F292" s="62"/>
      <c r="I292" s="14"/>
      <c r="J292" s="63"/>
      <c r="K292" s="14"/>
      <c r="L292" s="63"/>
      <c r="M292" s="63"/>
      <c r="Q292" s="51"/>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W292" s="62"/>
      <c r="GX292" s="62"/>
      <c r="GY292" s="62"/>
      <c r="GZ292" s="62"/>
      <c r="HA292" s="62"/>
      <c r="HB292" s="62"/>
      <c r="HC292" s="62"/>
      <c r="HD292" s="62"/>
      <c r="HE292" s="62"/>
      <c r="HF292" s="62"/>
      <c r="HG292" s="62"/>
      <c r="HH292" s="62"/>
      <c r="HI292" s="62"/>
      <c r="HJ292" s="62"/>
      <c r="HK292" s="62"/>
      <c r="HL292" s="62"/>
      <c r="HM292" s="62"/>
      <c r="HN292" s="62"/>
      <c r="HO292" s="62"/>
      <c r="HP292" s="62"/>
      <c r="HQ292" s="62"/>
      <c r="HR292" s="62"/>
      <c r="HS292" s="62"/>
      <c r="HT292" s="62"/>
      <c r="HU292" s="62"/>
      <c r="HV292" s="62"/>
      <c r="HW292" s="62"/>
      <c r="HX292" s="62"/>
      <c r="HY292" s="62"/>
      <c r="HZ292" s="62"/>
      <c r="IA292" s="62"/>
      <c r="IB292" s="62"/>
      <c r="IC292" s="62"/>
      <c r="ID292" s="62"/>
      <c r="IE292" s="62"/>
      <c r="IF292" s="62"/>
      <c r="IG292" s="62"/>
      <c r="IH292" s="62"/>
      <c r="II292" s="62"/>
      <c r="IJ292" s="62"/>
      <c r="IK292" s="62"/>
      <c r="IL292" s="62"/>
      <c r="IM292" s="62"/>
      <c r="IN292" s="62"/>
      <c r="IO292" s="62"/>
      <c r="IP292" s="62"/>
      <c r="IQ292" s="62"/>
      <c r="IR292" s="62"/>
      <c r="IS292" s="62"/>
      <c r="IT292" s="62"/>
      <c r="IU292" s="62"/>
      <c r="IV292" s="62"/>
      <c r="IW292" s="62"/>
      <c r="IX292" s="62"/>
      <c r="IY292" s="62"/>
      <c r="IZ292" s="62"/>
      <c r="JA292" s="62"/>
      <c r="JB292" s="62"/>
      <c r="JC292" s="62"/>
      <c r="JD292" s="62"/>
      <c r="JE292" s="62"/>
      <c r="JF292" s="62"/>
      <c r="JG292" s="62"/>
      <c r="JH292" s="62"/>
      <c r="JI292" s="62"/>
      <c r="JJ292" s="62"/>
      <c r="JK292" s="62"/>
      <c r="JL292" s="62"/>
      <c r="JM292" s="62"/>
      <c r="JN292" s="62"/>
      <c r="JO292" s="62"/>
      <c r="JP292" s="62"/>
      <c r="JQ292" s="62"/>
      <c r="JR292" s="62"/>
      <c r="JS292" s="62"/>
      <c r="JT292" s="62"/>
      <c r="JU292" s="62"/>
      <c r="JV292" s="62"/>
      <c r="JW292" s="62"/>
      <c r="JX292" s="62"/>
      <c r="JY292" s="62"/>
      <c r="JZ292" s="62"/>
      <c r="KA292" s="62"/>
      <c r="KB292" s="62"/>
      <c r="KC292" s="62"/>
      <c r="KD292" s="62"/>
      <c r="KE292" s="62"/>
      <c r="KF292" s="62"/>
      <c r="KG292" s="62"/>
      <c r="KH292" s="62"/>
      <c r="KI292" s="62"/>
      <c r="KJ292" s="62"/>
      <c r="KK292" s="62"/>
      <c r="KL292" s="62"/>
      <c r="KM292" s="62"/>
    </row>
    <row r="293" spans="3:299" s="13" customFormat="1" x14ac:dyDescent="0.25">
      <c r="C293" s="62"/>
      <c r="D293" s="62"/>
      <c r="E293" s="62"/>
      <c r="F293" s="62"/>
      <c r="I293" s="14"/>
      <c r="J293" s="63"/>
      <c r="K293" s="14"/>
      <c r="L293" s="63"/>
      <c r="M293" s="63"/>
      <c r="Q293" s="51"/>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c r="GN293" s="62"/>
      <c r="GO293" s="62"/>
      <c r="GP293" s="62"/>
      <c r="GQ293" s="62"/>
      <c r="GR293" s="62"/>
      <c r="GS293" s="62"/>
      <c r="GT293" s="62"/>
      <c r="GU293" s="62"/>
      <c r="GV293" s="62"/>
      <c r="GW293" s="62"/>
      <c r="GX293" s="62"/>
      <c r="GY293" s="62"/>
      <c r="GZ293" s="62"/>
      <c r="HA293" s="62"/>
      <c r="HB293" s="62"/>
      <c r="HC293" s="62"/>
      <c r="HD293" s="62"/>
      <c r="HE293" s="62"/>
      <c r="HF293" s="62"/>
      <c r="HG293" s="62"/>
      <c r="HH293" s="62"/>
      <c r="HI293" s="62"/>
      <c r="HJ293" s="62"/>
      <c r="HK293" s="62"/>
      <c r="HL293" s="62"/>
      <c r="HM293" s="62"/>
      <c r="HN293" s="62"/>
      <c r="HO293" s="62"/>
      <c r="HP293" s="62"/>
      <c r="HQ293" s="62"/>
      <c r="HR293" s="62"/>
      <c r="HS293" s="62"/>
      <c r="HT293" s="62"/>
      <c r="HU293" s="62"/>
      <c r="HV293" s="62"/>
      <c r="HW293" s="62"/>
      <c r="HX293" s="62"/>
      <c r="HY293" s="62"/>
      <c r="HZ293" s="62"/>
      <c r="IA293" s="62"/>
      <c r="IB293" s="62"/>
      <c r="IC293" s="62"/>
      <c r="ID293" s="62"/>
      <c r="IE293" s="62"/>
      <c r="IF293" s="62"/>
      <c r="IG293" s="62"/>
      <c r="IH293" s="62"/>
      <c r="II293" s="62"/>
      <c r="IJ293" s="62"/>
      <c r="IK293" s="62"/>
      <c r="IL293" s="62"/>
      <c r="IM293" s="62"/>
      <c r="IN293" s="62"/>
      <c r="IO293" s="62"/>
      <c r="IP293" s="62"/>
      <c r="IQ293" s="62"/>
      <c r="IR293" s="62"/>
      <c r="IS293" s="62"/>
      <c r="IT293" s="62"/>
      <c r="IU293" s="62"/>
      <c r="IV293" s="62"/>
      <c r="IW293" s="62"/>
      <c r="IX293" s="62"/>
      <c r="IY293" s="62"/>
      <c r="IZ293" s="62"/>
      <c r="JA293" s="62"/>
      <c r="JB293" s="62"/>
      <c r="JC293" s="62"/>
      <c r="JD293" s="62"/>
      <c r="JE293" s="62"/>
      <c r="JF293" s="62"/>
      <c r="JG293" s="62"/>
      <c r="JH293" s="62"/>
      <c r="JI293" s="62"/>
      <c r="JJ293" s="62"/>
      <c r="JK293" s="62"/>
      <c r="JL293" s="62"/>
      <c r="JM293" s="62"/>
      <c r="JN293" s="62"/>
      <c r="JO293" s="62"/>
      <c r="JP293" s="62"/>
      <c r="JQ293" s="62"/>
      <c r="JR293" s="62"/>
      <c r="JS293" s="62"/>
      <c r="JT293" s="62"/>
      <c r="JU293" s="62"/>
      <c r="JV293" s="62"/>
      <c r="JW293" s="62"/>
      <c r="JX293" s="62"/>
      <c r="JY293" s="62"/>
      <c r="JZ293" s="62"/>
      <c r="KA293" s="62"/>
      <c r="KB293" s="62"/>
      <c r="KC293" s="62"/>
      <c r="KD293" s="62"/>
      <c r="KE293" s="62"/>
      <c r="KF293" s="62"/>
      <c r="KG293" s="62"/>
      <c r="KH293" s="62"/>
      <c r="KI293" s="62"/>
      <c r="KJ293" s="62"/>
      <c r="KK293" s="62"/>
      <c r="KL293" s="62"/>
      <c r="KM293" s="62"/>
    </row>
    <row r="294" spans="3:299" s="13" customFormat="1" x14ac:dyDescent="0.25">
      <c r="C294" s="62"/>
      <c r="D294" s="62"/>
      <c r="E294" s="62"/>
      <c r="F294" s="62"/>
      <c r="I294" s="14"/>
      <c r="J294" s="63"/>
      <c r="K294" s="14"/>
      <c r="L294" s="63"/>
      <c r="M294" s="63"/>
      <c r="Q294" s="51"/>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c r="GE294" s="62"/>
      <c r="GF294" s="62"/>
      <c r="GG294" s="62"/>
      <c r="GH294" s="62"/>
      <c r="GI294" s="62"/>
      <c r="GJ294" s="62"/>
      <c r="GK294" s="62"/>
      <c r="GL294" s="62"/>
      <c r="GM294" s="62"/>
      <c r="GN294" s="62"/>
      <c r="GO294" s="62"/>
      <c r="GP294" s="62"/>
      <c r="GQ294" s="62"/>
      <c r="GR294" s="62"/>
      <c r="GS294" s="62"/>
      <c r="GT294" s="62"/>
      <c r="GU294" s="62"/>
      <c r="GV294" s="62"/>
      <c r="GW294" s="62"/>
      <c r="GX294" s="62"/>
      <c r="GY294" s="62"/>
      <c r="GZ294" s="62"/>
      <c r="HA294" s="62"/>
      <c r="HB294" s="62"/>
      <c r="HC294" s="62"/>
      <c r="HD294" s="62"/>
      <c r="HE294" s="62"/>
      <c r="HF294" s="62"/>
      <c r="HG294" s="62"/>
      <c r="HH294" s="62"/>
      <c r="HI294" s="62"/>
      <c r="HJ294" s="62"/>
      <c r="HK294" s="62"/>
      <c r="HL294" s="62"/>
      <c r="HM294" s="62"/>
      <c r="HN294" s="62"/>
      <c r="HO294" s="62"/>
      <c r="HP294" s="62"/>
      <c r="HQ294" s="62"/>
      <c r="HR294" s="62"/>
      <c r="HS294" s="62"/>
      <c r="HT294" s="62"/>
      <c r="HU294" s="62"/>
      <c r="HV294" s="62"/>
      <c r="HW294" s="62"/>
      <c r="HX294" s="62"/>
      <c r="HY294" s="62"/>
      <c r="HZ294" s="62"/>
      <c r="IA294" s="62"/>
      <c r="IB294" s="62"/>
      <c r="IC294" s="62"/>
      <c r="ID294" s="62"/>
      <c r="IE294" s="62"/>
      <c r="IF294" s="62"/>
      <c r="IG294" s="62"/>
      <c r="IH294" s="62"/>
      <c r="II294" s="62"/>
      <c r="IJ294" s="62"/>
      <c r="IK294" s="62"/>
      <c r="IL294" s="62"/>
      <c r="IM294" s="62"/>
      <c r="IN294" s="62"/>
      <c r="IO294" s="62"/>
      <c r="IP294" s="62"/>
      <c r="IQ294" s="62"/>
      <c r="IR294" s="62"/>
      <c r="IS294" s="62"/>
      <c r="IT294" s="62"/>
      <c r="IU294" s="62"/>
      <c r="IV294" s="62"/>
      <c r="IW294" s="62"/>
      <c r="IX294" s="62"/>
      <c r="IY294" s="62"/>
      <c r="IZ294" s="62"/>
      <c r="JA294" s="62"/>
      <c r="JB294" s="62"/>
      <c r="JC294" s="62"/>
      <c r="JD294" s="62"/>
      <c r="JE294" s="62"/>
      <c r="JF294" s="62"/>
      <c r="JG294" s="62"/>
      <c r="JH294" s="62"/>
      <c r="JI294" s="62"/>
      <c r="JJ294" s="62"/>
      <c r="JK294" s="62"/>
      <c r="JL294" s="62"/>
      <c r="JM294" s="62"/>
      <c r="JN294" s="62"/>
      <c r="JO294" s="62"/>
      <c r="JP294" s="62"/>
      <c r="JQ294" s="62"/>
      <c r="JR294" s="62"/>
      <c r="JS294" s="62"/>
      <c r="JT294" s="62"/>
      <c r="JU294" s="62"/>
      <c r="JV294" s="62"/>
      <c r="JW294" s="62"/>
      <c r="JX294" s="62"/>
      <c r="JY294" s="62"/>
      <c r="JZ294" s="62"/>
      <c r="KA294" s="62"/>
      <c r="KB294" s="62"/>
      <c r="KC294" s="62"/>
      <c r="KD294" s="62"/>
      <c r="KE294" s="62"/>
      <c r="KF294" s="62"/>
      <c r="KG294" s="62"/>
      <c r="KH294" s="62"/>
      <c r="KI294" s="62"/>
      <c r="KJ294" s="62"/>
      <c r="KK294" s="62"/>
      <c r="KL294" s="62"/>
      <c r="KM294" s="62"/>
    </row>
    <row r="295" spans="3:299" s="13" customFormat="1" x14ac:dyDescent="0.25">
      <c r="C295" s="62"/>
      <c r="D295" s="62"/>
      <c r="E295" s="62"/>
      <c r="F295" s="62"/>
      <c r="I295" s="14"/>
      <c r="J295" s="63"/>
      <c r="K295" s="14"/>
      <c r="L295" s="63"/>
      <c r="M295" s="63"/>
      <c r="Q295" s="51"/>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c r="GE295" s="62"/>
      <c r="GF295" s="62"/>
      <c r="GG295" s="62"/>
      <c r="GH295" s="62"/>
      <c r="GI295" s="62"/>
      <c r="GJ295" s="62"/>
      <c r="GK295" s="62"/>
      <c r="GL295" s="62"/>
      <c r="GM295" s="62"/>
      <c r="GN295" s="62"/>
      <c r="GO295" s="62"/>
      <c r="GP295" s="62"/>
      <c r="GQ295" s="62"/>
      <c r="GR295" s="62"/>
      <c r="GS295" s="62"/>
      <c r="GT295" s="62"/>
      <c r="GU295" s="62"/>
      <c r="GV295" s="62"/>
      <c r="GW295" s="62"/>
      <c r="GX295" s="62"/>
      <c r="GY295" s="62"/>
      <c r="GZ295" s="62"/>
      <c r="HA295" s="62"/>
      <c r="HB295" s="62"/>
      <c r="HC295" s="62"/>
      <c r="HD295" s="62"/>
      <c r="HE295" s="62"/>
      <c r="HF295" s="62"/>
      <c r="HG295" s="62"/>
      <c r="HH295" s="62"/>
      <c r="HI295" s="62"/>
      <c r="HJ295" s="62"/>
      <c r="HK295" s="62"/>
      <c r="HL295" s="62"/>
      <c r="HM295" s="62"/>
      <c r="HN295" s="62"/>
      <c r="HO295" s="62"/>
      <c r="HP295" s="62"/>
      <c r="HQ295" s="62"/>
      <c r="HR295" s="62"/>
      <c r="HS295" s="62"/>
      <c r="HT295" s="62"/>
      <c r="HU295" s="62"/>
      <c r="HV295" s="62"/>
      <c r="HW295" s="62"/>
      <c r="HX295" s="62"/>
      <c r="HY295" s="62"/>
      <c r="HZ295" s="62"/>
      <c r="IA295" s="62"/>
      <c r="IB295" s="62"/>
      <c r="IC295" s="62"/>
      <c r="ID295" s="62"/>
      <c r="IE295" s="62"/>
      <c r="IF295" s="62"/>
      <c r="IG295" s="62"/>
      <c r="IH295" s="62"/>
      <c r="II295" s="62"/>
      <c r="IJ295" s="62"/>
      <c r="IK295" s="62"/>
      <c r="IL295" s="62"/>
      <c r="IM295" s="62"/>
      <c r="IN295" s="62"/>
      <c r="IO295" s="62"/>
      <c r="IP295" s="62"/>
      <c r="IQ295" s="62"/>
      <c r="IR295" s="62"/>
      <c r="IS295" s="62"/>
      <c r="IT295" s="62"/>
      <c r="IU295" s="62"/>
      <c r="IV295" s="62"/>
      <c r="IW295" s="62"/>
      <c r="IX295" s="62"/>
      <c r="IY295" s="62"/>
      <c r="IZ295" s="62"/>
      <c r="JA295" s="62"/>
      <c r="JB295" s="62"/>
      <c r="JC295" s="62"/>
      <c r="JD295" s="62"/>
      <c r="JE295" s="62"/>
      <c r="JF295" s="62"/>
      <c r="JG295" s="62"/>
      <c r="JH295" s="62"/>
      <c r="JI295" s="62"/>
      <c r="JJ295" s="62"/>
      <c r="JK295" s="62"/>
      <c r="JL295" s="62"/>
      <c r="JM295" s="62"/>
      <c r="JN295" s="62"/>
      <c r="JO295" s="62"/>
      <c r="JP295" s="62"/>
      <c r="JQ295" s="62"/>
      <c r="JR295" s="62"/>
      <c r="JS295" s="62"/>
      <c r="JT295" s="62"/>
      <c r="JU295" s="62"/>
      <c r="JV295" s="62"/>
      <c r="JW295" s="62"/>
      <c r="JX295" s="62"/>
      <c r="JY295" s="62"/>
      <c r="JZ295" s="62"/>
      <c r="KA295" s="62"/>
      <c r="KB295" s="62"/>
      <c r="KC295" s="62"/>
      <c r="KD295" s="62"/>
      <c r="KE295" s="62"/>
      <c r="KF295" s="62"/>
      <c r="KG295" s="62"/>
      <c r="KH295" s="62"/>
      <c r="KI295" s="62"/>
      <c r="KJ295" s="62"/>
      <c r="KK295" s="62"/>
      <c r="KL295" s="62"/>
      <c r="KM295" s="62"/>
    </row>
    <row r="296" spans="3:299" s="13" customFormat="1" x14ac:dyDescent="0.25">
      <c r="C296" s="62"/>
      <c r="D296" s="62"/>
      <c r="E296" s="62"/>
      <c r="F296" s="62"/>
      <c r="I296" s="14"/>
      <c r="J296" s="63"/>
      <c r="K296" s="14"/>
      <c r="L296" s="63"/>
      <c r="M296" s="63"/>
      <c r="Q296" s="51"/>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c r="GE296" s="62"/>
      <c r="GF296" s="62"/>
      <c r="GG296" s="62"/>
      <c r="GH296" s="62"/>
      <c r="GI296" s="62"/>
      <c r="GJ296" s="62"/>
      <c r="GK296" s="62"/>
      <c r="GL296" s="62"/>
      <c r="GM296" s="62"/>
      <c r="GN296" s="62"/>
      <c r="GO296" s="62"/>
      <c r="GP296" s="62"/>
      <c r="GQ296" s="62"/>
      <c r="GR296" s="62"/>
      <c r="GS296" s="62"/>
      <c r="GT296" s="62"/>
      <c r="GU296" s="62"/>
      <c r="GV296" s="62"/>
      <c r="GW296" s="62"/>
      <c r="GX296" s="62"/>
      <c r="GY296" s="62"/>
      <c r="GZ296" s="62"/>
      <c r="HA296" s="62"/>
      <c r="HB296" s="62"/>
      <c r="HC296" s="62"/>
      <c r="HD296" s="62"/>
      <c r="HE296" s="62"/>
      <c r="HF296" s="62"/>
      <c r="HG296" s="62"/>
      <c r="HH296" s="62"/>
      <c r="HI296" s="62"/>
      <c r="HJ296" s="62"/>
      <c r="HK296" s="62"/>
      <c r="HL296" s="62"/>
      <c r="HM296" s="62"/>
      <c r="HN296" s="62"/>
      <c r="HO296" s="62"/>
      <c r="HP296" s="62"/>
      <c r="HQ296" s="62"/>
      <c r="HR296" s="62"/>
      <c r="HS296" s="62"/>
      <c r="HT296" s="62"/>
      <c r="HU296" s="62"/>
      <c r="HV296" s="62"/>
      <c r="HW296" s="62"/>
      <c r="HX296" s="62"/>
      <c r="HY296" s="62"/>
      <c r="HZ296" s="62"/>
      <c r="IA296" s="62"/>
      <c r="IB296" s="62"/>
      <c r="IC296" s="62"/>
      <c r="ID296" s="62"/>
      <c r="IE296" s="62"/>
      <c r="IF296" s="62"/>
      <c r="IG296" s="62"/>
      <c r="IH296" s="62"/>
      <c r="II296" s="62"/>
      <c r="IJ296" s="62"/>
      <c r="IK296" s="62"/>
      <c r="IL296" s="62"/>
      <c r="IM296" s="62"/>
      <c r="IN296" s="62"/>
      <c r="IO296" s="62"/>
      <c r="IP296" s="62"/>
      <c r="IQ296" s="62"/>
      <c r="IR296" s="62"/>
      <c r="IS296" s="62"/>
      <c r="IT296" s="62"/>
      <c r="IU296" s="62"/>
      <c r="IV296" s="62"/>
      <c r="IW296" s="62"/>
      <c r="IX296" s="62"/>
      <c r="IY296" s="62"/>
      <c r="IZ296" s="62"/>
      <c r="JA296" s="62"/>
      <c r="JB296" s="62"/>
      <c r="JC296" s="62"/>
      <c r="JD296" s="62"/>
      <c r="JE296" s="62"/>
      <c r="JF296" s="62"/>
      <c r="JG296" s="62"/>
      <c r="JH296" s="62"/>
      <c r="JI296" s="62"/>
      <c r="JJ296" s="62"/>
      <c r="JK296" s="62"/>
      <c r="JL296" s="62"/>
      <c r="JM296" s="62"/>
      <c r="JN296" s="62"/>
      <c r="JO296" s="62"/>
      <c r="JP296" s="62"/>
      <c r="JQ296" s="62"/>
      <c r="JR296" s="62"/>
      <c r="JS296" s="62"/>
      <c r="JT296" s="62"/>
      <c r="JU296" s="62"/>
      <c r="JV296" s="62"/>
      <c r="JW296" s="62"/>
      <c r="JX296" s="62"/>
      <c r="JY296" s="62"/>
      <c r="JZ296" s="62"/>
      <c r="KA296" s="62"/>
      <c r="KB296" s="62"/>
      <c r="KC296" s="62"/>
      <c r="KD296" s="62"/>
      <c r="KE296" s="62"/>
      <c r="KF296" s="62"/>
      <c r="KG296" s="62"/>
      <c r="KH296" s="62"/>
      <c r="KI296" s="62"/>
      <c r="KJ296" s="62"/>
      <c r="KK296" s="62"/>
      <c r="KL296" s="62"/>
      <c r="KM296" s="62"/>
    </row>
    <row r="297" spans="3:299" s="13" customFormat="1" x14ac:dyDescent="0.25">
      <c r="C297" s="62"/>
      <c r="D297" s="62"/>
      <c r="E297" s="62"/>
      <c r="F297" s="62"/>
      <c r="I297" s="14"/>
      <c r="J297" s="63"/>
      <c r="K297" s="14"/>
      <c r="L297" s="63"/>
      <c r="M297" s="63"/>
      <c r="Q297" s="51"/>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c r="GE297" s="62"/>
      <c r="GF297" s="62"/>
      <c r="GG297" s="62"/>
      <c r="GH297" s="62"/>
      <c r="GI297" s="62"/>
      <c r="GJ297" s="62"/>
      <c r="GK297" s="62"/>
      <c r="GL297" s="62"/>
      <c r="GM297" s="62"/>
      <c r="GN297" s="62"/>
      <c r="GO297" s="62"/>
      <c r="GP297" s="62"/>
      <c r="GQ297" s="62"/>
      <c r="GR297" s="62"/>
      <c r="GS297" s="62"/>
      <c r="GT297" s="62"/>
      <c r="GU297" s="62"/>
      <c r="GV297" s="62"/>
      <c r="GW297" s="62"/>
      <c r="GX297" s="62"/>
      <c r="GY297" s="62"/>
      <c r="GZ297" s="62"/>
      <c r="HA297" s="62"/>
      <c r="HB297" s="62"/>
      <c r="HC297" s="62"/>
      <c r="HD297" s="62"/>
      <c r="HE297" s="62"/>
      <c r="HF297" s="62"/>
      <c r="HG297" s="62"/>
      <c r="HH297" s="62"/>
      <c r="HI297" s="62"/>
      <c r="HJ297" s="62"/>
      <c r="HK297" s="62"/>
      <c r="HL297" s="62"/>
      <c r="HM297" s="62"/>
      <c r="HN297" s="62"/>
      <c r="HO297" s="62"/>
      <c r="HP297" s="62"/>
      <c r="HQ297" s="62"/>
      <c r="HR297" s="62"/>
      <c r="HS297" s="62"/>
      <c r="HT297" s="62"/>
      <c r="HU297" s="62"/>
      <c r="HV297" s="62"/>
      <c r="HW297" s="62"/>
      <c r="HX297" s="62"/>
      <c r="HY297" s="62"/>
      <c r="HZ297" s="62"/>
      <c r="IA297" s="62"/>
      <c r="IB297" s="62"/>
      <c r="IC297" s="62"/>
      <c r="ID297" s="62"/>
      <c r="IE297" s="62"/>
      <c r="IF297" s="62"/>
      <c r="IG297" s="62"/>
      <c r="IH297" s="62"/>
      <c r="II297" s="62"/>
      <c r="IJ297" s="62"/>
      <c r="IK297" s="62"/>
      <c r="IL297" s="62"/>
      <c r="IM297" s="62"/>
      <c r="IN297" s="62"/>
      <c r="IO297" s="62"/>
      <c r="IP297" s="62"/>
      <c r="IQ297" s="62"/>
      <c r="IR297" s="62"/>
      <c r="IS297" s="62"/>
      <c r="IT297" s="62"/>
      <c r="IU297" s="62"/>
      <c r="IV297" s="62"/>
      <c r="IW297" s="62"/>
      <c r="IX297" s="62"/>
      <c r="IY297" s="62"/>
      <c r="IZ297" s="62"/>
      <c r="JA297" s="62"/>
      <c r="JB297" s="62"/>
      <c r="JC297" s="62"/>
      <c r="JD297" s="62"/>
      <c r="JE297" s="62"/>
      <c r="JF297" s="62"/>
      <c r="JG297" s="62"/>
      <c r="JH297" s="62"/>
      <c r="JI297" s="62"/>
      <c r="JJ297" s="62"/>
      <c r="JK297" s="62"/>
      <c r="JL297" s="62"/>
      <c r="JM297" s="62"/>
      <c r="JN297" s="62"/>
      <c r="JO297" s="62"/>
      <c r="JP297" s="62"/>
      <c r="JQ297" s="62"/>
      <c r="JR297" s="62"/>
      <c r="JS297" s="62"/>
      <c r="JT297" s="62"/>
      <c r="JU297" s="62"/>
      <c r="JV297" s="62"/>
      <c r="JW297" s="62"/>
      <c r="JX297" s="62"/>
      <c r="JY297" s="62"/>
      <c r="JZ297" s="62"/>
      <c r="KA297" s="62"/>
      <c r="KB297" s="62"/>
      <c r="KC297" s="62"/>
      <c r="KD297" s="62"/>
      <c r="KE297" s="62"/>
      <c r="KF297" s="62"/>
      <c r="KG297" s="62"/>
      <c r="KH297" s="62"/>
      <c r="KI297" s="62"/>
      <c r="KJ297" s="62"/>
      <c r="KK297" s="62"/>
      <c r="KL297" s="62"/>
      <c r="KM297" s="62"/>
    </row>
    <row r="298" spans="3:299" s="13" customFormat="1" x14ac:dyDescent="0.25">
      <c r="C298" s="62"/>
      <c r="D298" s="62"/>
      <c r="E298" s="62"/>
      <c r="F298" s="62"/>
      <c r="I298" s="14"/>
      <c r="J298" s="63"/>
      <c r="K298" s="14"/>
      <c r="L298" s="63"/>
      <c r="M298" s="63"/>
      <c r="Q298" s="51"/>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c r="GE298" s="62"/>
      <c r="GF298" s="62"/>
      <c r="GG298" s="62"/>
      <c r="GH298" s="62"/>
      <c r="GI298" s="62"/>
      <c r="GJ298" s="62"/>
      <c r="GK298" s="62"/>
      <c r="GL298" s="62"/>
      <c r="GM298" s="62"/>
      <c r="GN298" s="62"/>
      <c r="GO298" s="62"/>
      <c r="GP298" s="62"/>
      <c r="GQ298" s="62"/>
      <c r="GR298" s="62"/>
      <c r="GS298" s="62"/>
      <c r="GT298" s="62"/>
      <c r="GU298" s="62"/>
      <c r="GV298" s="62"/>
      <c r="GW298" s="62"/>
      <c r="GX298" s="62"/>
      <c r="GY298" s="62"/>
      <c r="GZ298" s="62"/>
      <c r="HA298" s="62"/>
      <c r="HB298" s="62"/>
      <c r="HC298" s="62"/>
      <c r="HD298" s="62"/>
      <c r="HE298" s="62"/>
      <c r="HF298" s="62"/>
      <c r="HG298" s="62"/>
      <c r="HH298" s="62"/>
      <c r="HI298" s="62"/>
      <c r="HJ298" s="62"/>
      <c r="HK298" s="62"/>
      <c r="HL298" s="62"/>
      <c r="HM298" s="62"/>
      <c r="HN298" s="62"/>
      <c r="HO298" s="62"/>
      <c r="HP298" s="62"/>
      <c r="HQ298" s="62"/>
      <c r="HR298" s="62"/>
      <c r="HS298" s="62"/>
      <c r="HT298" s="62"/>
      <c r="HU298" s="62"/>
      <c r="HV298" s="62"/>
      <c r="HW298" s="62"/>
      <c r="HX298" s="62"/>
      <c r="HY298" s="62"/>
      <c r="HZ298" s="62"/>
      <c r="IA298" s="62"/>
      <c r="IB298" s="62"/>
      <c r="IC298" s="62"/>
      <c r="ID298" s="62"/>
      <c r="IE298" s="62"/>
      <c r="IF298" s="62"/>
      <c r="IG298" s="62"/>
      <c r="IH298" s="62"/>
      <c r="II298" s="62"/>
      <c r="IJ298" s="62"/>
      <c r="IK298" s="62"/>
      <c r="IL298" s="62"/>
      <c r="IM298" s="62"/>
      <c r="IN298" s="62"/>
      <c r="IO298" s="62"/>
      <c r="IP298" s="62"/>
      <c r="IQ298" s="62"/>
      <c r="IR298" s="62"/>
      <c r="IS298" s="62"/>
      <c r="IT298" s="62"/>
      <c r="IU298" s="62"/>
      <c r="IV298" s="62"/>
      <c r="IW298" s="62"/>
      <c r="IX298" s="62"/>
      <c r="IY298" s="62"/>
      <c r="IZ298" s="62"/>
      <c r="JA298" s="62"/>
      <c r="JB298" s="62"/>
      <c r="JC298" s="62"/>
      <c r="JD298" s="62"/>
      <c r="JE298" s="62"/>
      <c r="JF298" s="62"/>
      <c r="JG298" s="62"/>
      <c r="JH298" s="62"/>
      <c r="JI298" s="62"/>
      <c r="JJ298" s="62"/>
      <c r="JK298" s="62"/>
      <c r="JL298" s="62"/>
      <c r="JM298" s="62"/>
      <c r="JN298" s="62"/>
      <c r="JO298" s="62"/>
      <c r="JP298" s="62"/>
      <c r="JQ298" s="62"/>
      <c r="JR298" s="62"/>
      <c r="JS298" s="62"/>
      <c r="JT298" s="62"/>
      <c r="JU298" s="62"/>
      <c r="JV298" s="62"/>
      <c r="JW298" s="62"/>
      <c r="JX298" s="62"/>
      <c r="JY298" s="62"/>
      <c r="JZ298" s="62"/>
      <c r="KA298" s="62"/>
      <c r="KB298" s="62"/>
      <c r="KC298" s="62"/>
      <c r="KD298" s="62"/>
      <c r="KE298" s="62"/>
      <c r="KF298" s="62"/>
      <c r="KG298" s="62"/>
      <c r="KH298" s="62"/>
      <c r="KI298" s="62"/>
      <c r="KJ298" s="62"/>
      <c r="KK298" s="62"/>
      <c r="KL298" s="62"/>
      <c r="KM298" s="62"/>
    </row>
    <row r="299" spans="3:299" s="13" customFormat="1" x14ac:dyDescent="0.25">
      <c r="C299" s="62"/>
      <c r="D299" s="62"/>
      <c r="E299" s="62"/>
      <c r="F299" s="62"/>
      <c r="I299" s="14"/>
      <c r="J299" s="63"/>
      <c r="K299" s="14"/>
      <c r="L299" s="63"/>
      <c r="M299" s="63"/>
      <c r="Q299" s="51"/>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c r="GE299" s="62"/>
      <c r="GF299" s="62"/>
      <c r="GG299" s="62"/>
      <c r="GH299" s="62"/>
      <c r="GI299" s="62"/>
      <c r="GJ299" s="62"/>
      <c r="GK299" s="62"/>
      <c r="GL299" s="62"/>
      <c r="GM299" s="62"/>
      <c r="GN299" s="62"/>
      <c r="GO299" s="62"/>
      <c r="GP299" s="62"/>
      <c r="GQ299" s="62"/>
      <c r="GR299" s="62"/>
      <c r="GS299" s="62"/>
      <c r="GT299" s="62"/>
      <c r="GU299" s="62"/>
      <c r="GV299" s="62"/>
      <c r="GW299" s="62"/>
      <c r="GX299" s="62"/>
      <c r="GY299" s="62"/>
      <c r="GZ299" s="62"/>
      <c r="HA299" s="62"/>
      <c r="HB299" s="62"/>
      <c r="HC299" s="62"/>
      <c r="HD299" s="62"/>
      <c r="HE299" s="62"/>
      <c r="HF299" s="62"/>
      <c r="HG299" s="62"/>
      <c r="HH299" s="62"/>
      <c r="HI299" s="62"/>
      <c r="HJ299" s="62"/>
      <c r="HK299" s="62"/>
      <c r="HL299" s="62"/>
      <c r="HM299" s="62"/>
      <c r="HN299" s="62"/>
      <c r="HO299" s="62"/>
      <c r="HP299" s="62"/>
      <c r="HQ299" s="62"/>
      <c r="HR299" s="62"/>
      <c r="HS299" s="62"/>
      <c r="HT299" s="62"/>
      <c r="HU299" s="62"/>
      <c r="HV299" s="62"/>
      <c r="HW299" s="62"/>
      <c r="HX299" s="62"/>
      <c r="HY299" s="62"/>
      <c r="HZ299" s="62"/>
      <c r="IA299" s="62"/>
      <c r="IB299" s="62"/>
      <c r="IC299" s="62"/>
      <c r="ID299" s="62"/>
      <c r="IE299" s="62"/>
      <c r="IF299" s="62"/>
      <c r="IG299" s="62"/>
      <c r="IH299" s="62"/>
      <c r="II299" s="62"/>
      <c r="IJ299" s="62"/>
      <c r="IK299" s="62"/>
      <c r="IL299" s="62"/>
      <c r="IM299" s="62"/>
      <c r="IN299" s="62"/>
      <c r="IO299" s="62"/>
      <c r="IP299" s="62"/>
      <c r="IQ299" s="62"/>
      <c r="IR299" s="62"/>
      <c r="IS299" s="62"/>
      <c r="IT299" s="62"/>
      <c r="IU299" s="62"/>
      <c r="IV299" s="62"/>
      <c r="IW299" s="62"/>
      <c r="IX299" s="62"/>
      <c r="IY299" s="62"/>
      <c r="IZ299" s="62"/>
      <c r="JA299" s="62"/>
      <c r="JB299" s="62"/>
      <c r="JC299" s="62"/>
      <c r="JD299" s="62"/>
      <c r="JE299" s="62"/>
      <c r="JF299" s="62"/>
      <c r="JG299" s="62"/>
      <c r="JH299" s="62"/>
      <c r="JI299" s="62"/>
      <c r="JJ299" s="62"/>
      <c r="JK299" s="62"/>
      <c r="JL299" s="62"/>
      <c r="JM299" s="62"/>
      <c r="JN299" s="62"/>
      <c r="JO299" s="62"/>
      <c r="JP299" s="62"/>
      <c r="JQ299" s="62"/>
      <c r="JR299" s="62"/>
      <c r="JS299" s="62"/>
      <c r="JT299" s="62"/>
      <c r="JU299" s="62"/>
      <c r="JV299" s="62"/>
      <c r="JW299" s="62"/>
      <c r="JX299" s="62"/>
      <c r="JY299" s="62"/>
      <c r="JZ299" s="62"/>
      <c r="KA299" s="62"/>
      <c r="KB299" s="62"/>
      <c r="KC299" s="62"/>
      <c r="KD299" s="62"/>
      <c r="KE299" s="62"/>
      <c r="KF299" s="62"/>
      <c r="KG299" s="62"/>
      <c r="KH299" s="62"/>
      <c r="KI299" s="62"/>
      <c r="KJ299" s="62"/>
      <c r="KK299" s="62"/>
      <c r="KL299" s="62"/>
      <c r="KM299" s="62"/>
    </row>
    <row r="300" spans="3:299" s="13" customFormat="1" x14ac:dyDescent="0.25">
      <c r="C300" s="62"/>
      <c r="D300" s="62"/>
      <c r="E300" s="62"/>
      <c r="F300" s="62"/>
      <c r="I300" s="14"/>
      <c r="J300" s="63"/>
      <c r="K300" s="14"/>
      <c r="L300" s="63"/>
      <c r="M300" s="63"/>
      <c r="Q300" s="51"/>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c r="GE300" s="62"/>
      <c r="GF300" s="62"/>
      <c r="GG300" s="62"/>
      <c r="GH300" s="62"/>
      <c r="GI300" s="62"/>
      <c r="GJ300" s="62"/>
      <c r="GK300" s="62"/>
      <c r="GL300" s="62"/>
      <c r="GM300" s="62"/>
      <c r="GN300" s="62"/>
      <c r="GO300" s="62"/>
      <c r="GP300" s="62"/>
      <c r="GQ300" s="62"/>
      <c r="GR300" s="62"/>
      <c r="GS300" s="62"/>
      <c r="GT300" s="62"/>
      <c r="GU300" s="62"/>
      <c r="GV300" s="62"/>
      <c r="GW300" s="62"/>
      <c r="GX300" s="62"/>
      <c r="GY300" s="62"/>
      <c r="GZ300" s="62"/>
      <c r="HA300" s="62"/>
      <c r="HB300" s="62"/>
      <c r="HC300" s="62"/>
      <c r="HD300" s="62"/>
      <c r="HE300" s="62"/>
      <c r="HF300" s="62"/>
      <c r="HG300" s="62"/>
      <c r="HH300" s="62"/>
      <c r="HI300" s="62"/>
      <c r="HJ300" s="62"/>
      <c r="HK300" s="62"/>
      <c r="HL300" s="62"/>
      <c r="HM300" s="62"/>
      <c r="HN300" s="62"/>
      <c r="HO300" s="62"/>
      <c r="HP300" s="62"/>
      <c r="HQ300" s="62"/>
      <c r="HR300" s="62"/>
      <c r="HS300" s="62"/>
      <c r="HT300" s="62"/>
      <c r="HU300" s="62"/>
      <c r="HV300" s="62"/>
      <c r="HW300" s="62"/>
      <c r="HX300" s="62"/>
      <c r="HY300" s="62"/>
      <c r="HZ300" s="62"/>
      <c r="IA300" s="62"/>
      <c r="IB300" s="62"/>
      <c r="IC300" s="62"/>
      <c r="ID300" s="62"/>
      <c r="IE300" s="62"/>
      <c r="IF300" s="62"/>
      <c r="IG300" s="62"/>
      <c r="IH300" s="62"/>
      <c r="II300" s="62"/>
      <c r="IJ300" s="62"/>
      <c r="IK300" s="62"/>
      <c r="IL300" s="62"/>
      <c r="IM300" s="62"/>
      <c r="IN300" s="62"/>
      <c r="IO300" s="62"/>
      <c r="IP300" s="62"/>
      <c r="IQ300" s="62"/>
      <c r="IR300" s="62"/>
      <c r="IS300" s="62"/>
      <c r="IT300" s="62"/>
      <c r="IU300" s="62"/>
      <c r="IV300" s="62"/>
      <c r="IW300" s="62"/>
      <c r="IX300" s="62"/>
      <c r="IY300" s="62"/>
      <c r="IZ300" s="62"/>
      <c r="JA300" s="62"/>
      <c r="JB300" s="62"/>
      <c r="JC300" s="62"/>
      <c r="JD300" s="62"/>
      <c r="JE300" s="62"/>
      <c r="JF300" s="62"/>
      <c r="JG300" s="62"/>
      <c r="JH300" s="62"/>
      <c r="JI300" s="62"/>
      <c r="JJ300" s="62"/>
      <c r="JK300" s="62"/>
      <c r="JL300" s="62"/>
      <c r="JM300" s="62"/>
      <c r="JN300" s="62"/>
      <c r="JO300" s="62"/>
      <c r="JP300" s="62"/>
      <c r="JQ300" s="62"/>
      <c r="JR300" s="62"/>
      <c r="JS300" s="62"/>
      <c r="JT300" s="62"/>
      <c r="JU300" s="62"/>
      <c r="JV300" s="62"/>
      <c r="JW300" s="62"/>
      <c r="JX300" s="62"/>
      <c r="JY300" s="62"/>
      <c r="JZ300" s="62"/>
      <c r="KA300" s="62"/>
      <c r="KB300" s="62"/>
      <c r="KC300" s="62"/>
      <c r="KD300" s="62"/>
      <c r="KE300" s="62"/>
      <c r="KF300" s="62"/>
      <c r="KG300" s="62"/>
      <c r="KH300" s="62"/>
      <c r="KI300" s="62"/>
      <c r="KJ300" s="62"/>
      <c r="KK300" s="62"/>
      <c r="KL300" s="62"/>
      <c r="KM300" s="62"/>
    </row>
    <row r="301" spans="3:299" s="13" customFormat="1" x14ac:dyDescent="0.25">
      <c r="C301" s="62"/>
      <c r="D301" s="62"/>
      <c r="E301" s="62"/>
      <c r="F301" s="62"/>
      <c r="I301" s="14"/>
      <c r="J301" s="63"/>
      <c r="K301" s="14"/>
      <c r="L301" s="63"/>
      <c r="M301" s="63"/>
      <c r="Q301" s="51"/>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c r="GE301" s="62"/>
      <c r="GF301" s="62"/>
      <c r="GG301" s="62"/>
      <c r="GH301" s="62"/>
      <c r="GI301" s="62"/>
      <c r="GJ301" s="62"/>
      <c r="GK301" s="62"/>
      <c r="GL301" s="62"/>
      <c r="GM301" s="62"/>
      <c r="GN301" s="62"/>
      <c r="GO301" s="62"/>
      <c r="GP301" s="62"/>
      <c r="GQ301" s="62"/>
      <c r="GR301" s="62"/>
      <c r="GS301" s="62"/>
      <c r="GT301" s="62"/>
      <c r="GU301" s="62"/>
      <c r="GV301" s="62"/>
      <c r="GW301" s="62"/>
      <c r="GX301" s="62"/>
      <c r="GY301" s="62"/>
      <c r="GZ301" s="62"/>
      <c r="HA301" s="62"/>
      <c r="HB301" s="62"/>
      <c r="HC301" s="62"/>
      <c r="HD301" s="62"/>
      <c r="HE301" s="62"/>
      <c r="HF301" s="62"/>
      <c r="HG301" s="62"/>
      <c r="HH301" s="62"/>
      <c r="HI301" s="62"/>
      <c r="HJ301" s="62"/>
      <c r="HK301" s="62"/>
      <c r="HL301" s="62"/>
      <c r="HM301" s="62"/>
      <c r="HN301" s="62"/>
      <c r="HO301" s="62"/>
      <c r="HP301" s="62"/>
      <c r="HQ301" s="62"/>
      <c r="HR301" s="62"/>
      <c r="HS301" s="62"/>
      <c r="HT301" s="62"/>
      <c r="HU301" s="62"/>
      <c r="HV301" s="62"/>
      <c r="HW301" s="62"/>
      <c r="HX301" s="62"/>
      <c r="HY301" s="62"/>
      <c r="HZ301" s="62"/>
      <c r="IA301" s="62"/>
      <c r="IB301" s="62"/>
      <c r="IC301" s="62"/>
      <c r="ID301" s="62"/>
      <c r="IE301" s="62"/>
      <c r="IF301" s="62"/>
      <c r="IG301" s="62"/>
      <c r="IH301" s="62"/>
      <c r="II301" s="62"/>
      <c r="IJ301" s="62"/>
      <c r="IK301" s="62"/>
      <c r="IL301" s="62"/>
      <c r="IM301" s="62"/>
      <c r="IN301" s="62"/>
      <c r="IO301" s="62"/>
      <c r="IP301" s="62"/>
      <c r="IQ301" s="62"/>
      <c r="IR301" s="62"/>
      <c r="IS301" s="62"/>
      <c r="IT301" s="62"/>
      <c r="IU301" s="62"/>
      <c r="IV301" s="62"/>
      <c r="IW301" s="62"/>
      <c r="IX301" s="62"/>
      <c r="IY301" s="62"/>
      <c r="IZ301" s="62"/>
      <c r="JA301" s="62"/>
      <c r="JB301" s="62"/>
      <c r="JC301" s="62"/>
      <c r="JD301" s="62"/>
      <c r="JE301" s="62"/>
      <c r="JF301" s="62"/>
      <c r="JG301" s="62"/>
      <c r="JH301" s="62"/>
      <c r="JI301" s="62"/>
      <c r="JJ301" s="62"/>
      <c r="JK301" s="62"/>
      <c r="JL301" s="62"/>
      <c r="JM301" s="62"/>
      <c r="JN301" s="62"/>
      <c r="JO301" s="62"/>
      <c r="JP301" s="62"/>
      <c r="JQ301" s="62"/>
      <c r="JR301" s="62"/>
      <c r="JS301" s="62"/>
      <c r="JT301" s="62"/>
      <c r="JU301" s="62"/>
      <c r="JV301" s="62"/>
      <c r="JW301" s="62"/>
      <c r="JX301" s="62"/>
      <c r="JY301" s="62"/>
      <c r="JZ301" s="62"/>
      <c r="KA301" s="62"/>
      <c r="KB301" s="62"/>
      <c r="KC301" s="62"/>
      <c r="KD301" s="62"/>
      <c r="KE301" s="62"/>
      <c r="KF301" s="62"/>
      <c r="KG301" s="62"/>
      <c r="KH301" s="62"/>
      <c r="KI301" s="62"/>
      <c r="KJ301" s="62"/>
      <c r="KK301" s="62"/>
      <c r="KL301" s="62"/>
      <c r="KM301" s="62"/>
    </row>
    <row r="302" spans="3:299" s="13" customFormat="1" x14ac:dyDescent="0.25">
      <c r="C302" s="62"/>
      <c r="D302" s="62"/>
      <c r="E302" s="62"/>
      <c r="F302" s="62"/>
      <c r="I302" s="14"/>
      <c r="J302" s="63"/>
      <c r="K302" s="14"/>
      <c r="L302" s="63"/>
      <c r="M302" s="63"/>
      <c r="Q302" s="51"/>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c r="GE302" s="62"/>
      <c r="GF302" s="62"/>
      <c r="GG302" s="62"/>
      <c r="GH302" s="62"/>
      <c r="GI302" s="62"/>
      <c r="GJ302" s="62"/>
      <c r="GK302" s="62"/>
      <c r="GL302" s="62"/>
      <c r="GM302" s="62"/>
      <c r="GN302" s="62"/>
      <c r="GO302" s="62"/>
      <c r="GP302" s="62"/>
      <c r="GQ302" s="62"/>
      <c r="GR302" s="62"/>
      <c r="GS302" s="62"/>
      <c r="GT302" s="62"/>
      <c r="GU302" s="62"/>
      <c r="GV302" s="62"/>
      <c r="GW302" s="62"/>
      <c r="GX302" s="62"/>
      <c r="GY302" s="62"/>
      <c r="GZ302" s="62"/>
      <c r="HA302" s="62"/>
      <c r="HB302" s="62"/>
      <c r="HC302" s="62"/>
      <c r="HD302" s="62"/>
      <c r="HE302" s="62"/>
      <c r="HF302" s="62"/>
      <c r="HG302" s="62"/>
      <c r="HH302" s="62"/>
      <c r="HI302" s="62"/>
      <c r="HJ302" s="62"/>
      <c r="HK302" s="62"/>
      <c r="HL302" s="62"/>
      <c r="HM302" s="62"/>
      <c r="HN302" s="62"/>
      <c r="HO302" s="62"/>
      <c r="HP302" s="62"/>
      <c r="HQ302" s="62"/>
      <c r="HR302" s="62"/>
      <c r="HS302" s="62"/>
      <c r="HT302" s="62"/>
      <c r="HU302" s="62"/>
      <c r="HV302" s="62"/>
      <c r="HW302" s="62"/>
      <c r="HX302" s="62"/>
      <c r="HY302" s="62"/>
      <c r="HZ302" s="62"/>
      <c r="IA302" s="62"/>
      <c r="IB302" s="62"/>
      <c r="IC302" s="62"/>
      <c r="ID302" s="62"/>
      <c r="IE302" s="62"/>
      <c r="IF302" s="62"/>
      <c r="IG302" s="62"/>
      <c r="IH302" s="62"/>
      <c r="II302" s="62"/>
      <c r="IJ302" s="62"/>
      <c r="IK302" s="62"/>
      <c r="IL302" s="62"/>
      <c r="IM302" s="62"/>
      <c r="IN302" s="62"/>
      <c r="IO302" s="62"/>
      <c r="IP302" s="62"/>
      <c r="IQ302" s="62"/>
      <c r="IR302" s="62"/>
      <c r="IS302" s="62"/>
      <c r="IT302" s="62"/>
      <c r="IU302" s="62"/>
      <c r="IV302" s="62"/>
      <c r="IW302" s="62"/>
      <c r="IX302" s="62"/>
      <c r="IY302" s="62"/>
      <c r="IZ302" s="62"/>
      <c r="JA302" s="62"/>
      <c r="JB302" s="62"/>
      <c r="JC302" s="62"/>
      <c r="JD302" s="62"/>
      <c r="JE302" s="62"/>
      <c r="JF302" s="62"/>
      <c r="JG302" s="62"/>
      <c r="JH302" s="62"/>
      <c r="JI302" s="62"/>
      <c r="JJ302" s="62"/>
      <c r="JK302" s="62"/>
      <c r="JL302" s="62"/>
      <c r="JM302" s="62"/>
      <c r="JN302" s="62"/>
      <c r="JO302" s="62"/>
      <c r="JP302" s="62"/>
      <c r="JQ302" s="62"/>
      <c r="JR302" s="62"/>
      <c r="JS302" s="62"/>
      <c r="JT302" s="62"/>
      <c r="JU302" s="62"/>
      <c r="JV302" s="62"/>
      <c r="JW302" s="62"/>
      <c r="JX302" s="62"/>
      <c r="JY302" s="62"/>
      <c r="JZ302" s="62"/>
      <c r="KA302" s="62"/>
      <c r="KB302" s="62"/>
      <c r="KC302" s="62"/>
      <c r="KD302" s="62"/>
      <c r="KE302" s="62"/>
      <c r="KF302" s="62"/>
      <c r="KG302" s="62"/>
      <c r="KH302" s="62"/>
      <c r="KI302" s="62"/>
      <c r="KJ302" s="62"/>
      <c r="KK302" s="62"/>
      <c r="KL302" s="62"/>
      <c r="KM302" s="62"/>
    </row>
    <row r="303" spans="3:299" s="13" customFormat="1" x14ac:dyDescent="0.25">
      <c r="C303" s="62"/>
      <c r="D303" s="62"/>
      <c r="E303" s="62"/>
      <c r="F303" s="62"/>
      <c r="I303" s="14"/>
      <c r="J303" s="63"/>
      <c r="K303" s="14"/>
      <c r="L303" s="63"/>
      <c r="M303" s="63"/>
      <c r="Q303" s="51"/>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c r="GE303" s="62"/>
      <c r="GF303" s="62"/>
      <c r="GG303" s="62"/>
      <c r="GH303" s="62"/>
      <c r="GI303" s="62"/>
      <c r="GJ303" s="62"/>
      <c r="GK303" s="62"/>
      <c r="GL303" s="62"/>
      <c r="GM303" s="62"/>
      <c r="GN303" s="62"/>
      <c r="GO303" s="62"/>
      <c r="GP303" s="62"/>
      <c r="GQ303" s="62"/>
      <c r="GR303" s="62"/>
      <c r="GS303" s="62"/>
      <c r="GT303" s="62"/>
      <c r="GU303" s="62"/>
      <c r="GV303" s="62"/>
      <c r="GW303" s="62"/>
      <c r="GX303" s="62"/>
      <c r="GY303" s="62"/>
      <c r="GZ303" s="62"/>
      <c r="HA303" s="62"/>
      <c r="HB303" s="62"/>
      <c r="HC303" s="62"/>
      <c r="HD303" s="62"/>
      <c r="HE303" s="62"/>
      <c r="HF303" s="62"/>
      <c r="HG303" s="62"/>
      <c r="HH303" s="62"/>
      <c r="HI303" s="62"/>
      <c r="HJ303" s="62"/>
      <c r="HK303" s="62"/>
      <c r="HL303" s="62"/>
      <c r="HM303" s="62"/>
      <c r="HN303" s="62"/>
      <c r="HO303" s="62"/>
      <c r="HP303" s="62"/>
      <c r="HQ303" s="62"/>
      <c r="HR303" s="62"/>
      <c r="HS303" s="62"/>
      <c r="HT303" s="62"/>
      <c r="HU303" s="62"/>
      <c r="HV303" s="62"/>
      <c r="HW303" s="62"/>
      <c r="HX303" s="62"/>
      <c r="HY303" s="62"/>
      <c r="HZ303" s="62"/>
      <c r="IA303" s="62"/>
      <c r="IB303" s="62"/>
      <c r="IC303" s="62"/>
      <c r="ID303" s="62"/>
      <c r="IE303" s="62"/>
      <c r="IF303" s="62"/>
      <c r="IG303" s="62"/>
      <c r="IH303" s="62"/>
      <c r="II303" s="62"/>
      <c r="IJ303" s="62"/>
      <c r="IK303" s="62"/>
      <c r="IL303" s="62"/>
      <c r="IM303" s="62"/>
      <c r="IN303" s="62"/>
      <c r="IO303" s="62"/>
      <c r="IP303" s="62"/>
      <c r="IQ303" s="62"/>
      <c r="IR303" s="62"/>
      <c r="IS303" s="62"/>
      <c r="IT303" s="62"/>
      <c r="IU303" s="62"/>
      <c r="IV303" s="62"/>
      <c r="IW303" s="62"/>
      <c r="IX303" s="62"/>
      <c r="IY303" s="62"/>
      <c r="IZ303" s="62"/>
      <c r="JA303" s="62"/>
      <c r="JB303" s="62"/>
      <c r="JC303" s="62"/>
      <c r="JD303" s="62"/>
      <c r="JE303" s="62"/>
      <c r="JF303" s="62"/>
      <c r="JG303" s="62"/>
      <c r="JH303" s="62"/>
      <c r="JI303" s="62"/>
      <c r="JJ303" s="62"/>
      <c r="JK303" s="62"/>
      <c r="JL303" s="62"/>
      <c r="JM303" s="62"/>
      <c r="JN303" s="62"/>
      <c r="JO303" s="62"/>
      <c r="JP303" s="62"/>
      <c r="JQ303" s="62"/>
      <c r="JR303" s="62"/>
      <c r="JS303" s="62"/>
      <c r="JT303" s="62"/>
      <c r="JU303" s="62"/>
      <c r="JV303" s="62"/>
      <c r="JW303" s="62"/>
      <c r="JX303" s="62"/>
      <c r="JY303" s="62"/>
      <c r="JZ303" s="62"/>
      <c r="KA303" s="62"/>
      <c r="KB303" s="62"/>
      <c r="KC303" s="62"/>
      <c r="KD303" s="62"/>
      <c r="KE303" s="62"/>
      <c r="KF303" s="62"/>
      <c r="KG303" s="62"/>
      <c r="KH303" s="62"/>
      <c r="KI303" s="62"/>
      <c r="KJ303" s="62"/>
      <c r="KK303" s="62"/>
      <c r="KL303" s="62"/>
      <c r="KM303" s="62"/>
    </row>
    <row r="304" spans="3:299" s="13" customFormat="1" x14ac:dyDescent="0.25">
      <c r="C304" s="62"/>
      <c r="D304" s="62"/>
      <c r="E304" s="62"/>
      <c r="F304" s="62"/>
      <c r="I304" s="14"/>
      <c r="J304" s="63"/>
      <c r="K304" s="14"/>
      <c r="L304" s="63"/>
      <c r="M304" s="63"/>
      <c r="Q304" s="51"/>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c r="GE304" s="62"/>
      <c r="GF304" s="62"/>
      <c r="GG304" s="62"/>
      <c r="GH304" s="62"/>
      <c r="GI304" s="62"/>
      <c r="GJ304" s="62"/>
      <c r="GK304" s="62"/>
      <c r="GL304" s="62"/>
      <c r="GM304" s="62"/>
      <c r="GN304" s="62"/>
      <c r="GO304" s="62"/>
      <c r="GP304" s="62"/>
      <c r="GQ304" s="62"/>
      <c r="GR304" s="62"/>
      <c r="GS304" s="62"/>
      <c r="GT304" s="62"/>
      <c r="GU304" s="62"/>
      <c r="GV304" s="62"/>
      <c r="GW304" s="62"/>
      <c r="GX304" s="62"/>
      <c r="GY304" s="62"/>
      <c r="GZ304" s="62"/>
      <c r="HA304" s="62"/>
      <c r="HB304" s="62"/>
      <c r="HC304" s="62"/>
      <c r="HD304" s="62"/>
      <c r="HE304" s="62"/>
      <c r="HF304" s="62"/>
      <c r="HG304" s="62"/>
      <c r="HH304" s="62"/>
      <c r="HI304" s="62"/>
      <c r="HJ304" s="62"/>
      <c r="HK304" s="62"/>
      <c r="HL304" s="62"/>
      <c r="HM304" s="62"/>
      <c r="HN304" s="62"/>
      <c r="HO304" s="62"/>
      <c r="HP304" s="62"/>
      <c r="HQ304" s="62"/>
      <c r="HR304" s="62"/>
      <c r="HS304" s="62"/>
      <c r="HT304" s="62"/>
      <c r="HU304" s="62"/>
      <c r="HV304" s="62"/>
      <c r="HW304" s="62"/>
      <c r="HX304" s="62"/>
      <c r="HY304" s="62"/>
      <c r="HZ304" s="62"/>
      <c r="IA304" s="62"/>
      <c r="IB304" s="62"/>
      <c r="IC304" s="62"/>
      <c r="ID304" s="62"/>
      <c r="IE304" s="62"/>
      <c r="IF304" s="62"/>
      <c r="IG304" s="62"/>
      <c r="IH304" s="62"/>
      <c r="II304" s="62"/>
      <c r="IJ304" s="62"/>
      <c r="IK304" s="62"/>
      <c r="IL304" s="62"/>
      <c r="IM304" s="62"/>
      <c r="IN304" s="62"/>
      <c r="IO304" s="62"/>
      <c r="IP304" s="62"/>
      <c r="IQ304" s="62"/>
      <c r="IR304" s="62"/>
      <c r="IS304" s="62"/>
      <c r="IT304" s="62"/>
      <c r="IU304" s="62"/>
      <c r="IV304" s="62"/>
      <c r="IW304" s="62"/>
      <c r="IX304" s="62"/>
      <c r="IY304" s="62"/>
      <c r="IZ304" s="62"/>
      <c r="JA304" s="62"/>
      <c r="JB304" s="62"/>
      <c r="JC304" s="62"/>
      <c r="JD304" s="62"/>
      <c r="JE304" s="62"/>
      <c r="JF304" s="62"/>
      <c r="JG304" s="62"/>
      <c r="JH304" s="62"/>
      <c r="JI304" s="62"/>
      <c r="JJ304" s="62"/>
      <c r="JK304" s="62"/>
      <c r="JL304" s="62"/>
      <c r="JM304" s="62"/>
      <c r="JN304" s="62"/>
      <c r="JO304" s="62"/>
      <c r="JP304" s="62"/>
      <c r="JQ304" s="62"/>
      <c r="JR304" s="62"/>
      <c r="JS304" s="62"/>
      <c r="JT304" s="62"/>
      <c r="JU304" s="62"/>
      <c r="JV304" s="62"/>
      <c r="JW304" s="62"/>
      <c r="JX304" s="62"/>
      <c r="JY304" s="62"/>
      <c r="JZ304" s="62"/>
      <c r="KA304" s="62"/>
      <c r="KB304" s="62"/>
      <c r="KC304" s="62"/>
      <c r="KD304" s="62"/>
      <c r="KE304" s="62"/>
      <c r="KF304" s="62"/>
      <c r="KG304" s="62"/>
      <c r="KH304" s="62"/>
      <c r="KI304" s="62"/>
      <c r="KJ304" s="62"/>
      <c r="KK304" s="62"/>
      <c r="KL304" s="62"/>
      <c r="KM304" s="62"/>
    </row>
    <row r="305" spans="3:299" s="13" customFormat="1" x14ac:dyDescent="0.25">
      <c r="C305" s="62"/>
      <c r="D305" s="62"/>
      <c r="E305" s="62"/>
      <c r="F305" s="62"/>
      <c r="I305" s="14"/>
      <c r="J305" s="63"/>
      <c r="K305" s="14"/>
      <c r="L305" s="63"/>
      <c r="M305" s="63"/>
      <c r="Q305" s="51"/>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c r="GE305" s="62"/>
      <c r="GF305" s="62"/>
      <c r="GG305" s="62"/>
      <c r="GH305" s="62"/>
      <c r="GI305" s="62"/>
      <c r="GJ305" s="62"/>
      <c r="GK305" s="62"/>
      <c r="GL305" s="62"/>
      <c r="GM305" s="62"/>
      <c r="GN305" s="62"/>
      <c r="GO305" s="62"/>
      <c r="GP305" s="62"/>
      <c r="GQ305" s="62"/>
      <c r="GR305" s="62"/>
      <c r="GS305" s="62"/>
      <c r="GT305" s="62"/>
      <c r="GU305" s="62"/>
      <c r="GV305" s="62"/>
      <c r="GW305" s="62"/>
      <c r="GX305" s="62"/>
      <c r="GY305" s="62"/>
      <c r="GZ305" s="62"/>
      <c r="HA305" s="62"/>
      <c r="HB305" s="62"/>
      <c r="HC305" s="62"/>
      <c r="HD305" s="62"/>
      <c r="HE305" s="62"/>
      <c r="HF305" s="62"/>
      <c r="HG305" s="62"/>
      <c r="HH305" s="62"/>
      <c r="HI305" s="62"/>
      <c r="HJ305" s="62"/>
      <c r="HK305" s="62"/>
      <c r="HL305" s="62"/>
      <c r="HM305" s="62"/>
      <c r="HN305" s="62"/>
      <c r="HO305" s="62"/>
      <c r="HP305" s="62"/>
      <c r="HQ305" s="62"/>
      <c r="HR305" s="62"/>
      <c r="HS305" s="62"/>
      <c r="HT305" s="62"/>
      <c r="HU305" s="62"/>
      <c r="HV305" s="62"/>
      <c r="HW305" s="62"/>
      <c r="HX305" s="62"/>
      <c r="HY305" s="62"/>
      <c r="HZ305" s="62"/>
      <c r="IA305" s="62"/>
      <c r="IB305" s="62"/>
      <c r="IC305" s="62"/>
      <c r="ID305" s="62"/>
      <c r="IE305" s="62"/>
      <c r="IF305" s="62"/>
      <c r="IG305" s="62"/>
      <c r="IH305" s="62"/>
      <c r="II305" s="62"/>
      <c r="IJ305" s="62"/>
      <c r="IK305" s="62"/>
      <c r="IL305" s="62"/>
      <c r="IM305" s="62"/>
      <c r="IN305" s="62"/>
      <c r="IO305" s="62"/>
      <c r="IP305" s="62"/>
      <c r="IQ305" s="62"/>
      <c r="IR305" s="62"/>
      <c r="IS305" s="62"/>
      <c r="IT305" s="62"/>
      <c r="IU305" s="62"/>
      <c r="IV305" s="62"/>
      <c r="IW305" s="62"/>
      <c r="IX305" s="62"/>
      <c r="IY305" s="62"/>
      <c r="IZ305" s="62"/>
      <c r="JA305" s="62"/>
      <c r="JB305" s="62"/>
      <c r="JC305" s="62"/>
      <c r="JD305" s="62"/>
      <c r="JE305" s="62"/>
      <c r="JF305" s="62"/>
      <c r="JG305" s="62"/>
      <c r="JH305" s="62"/>
      <c r="JI305" s="62"/>
      <c r="JJ305" s="62"/>
      <c r="JK305" s="62"/>
      <c r="JL305" s="62"/>
      <c r="JM305" s="62"/>
      <c r="JN305" s="62"/>
      <c r="JO305" s="62"/>
      <c r="JP305" s="62"/>
      <c r="JQ305" s="62"/>
      <c r="JR305" s="62"/>
      <c r="JS305" s="62"/>
      <c r="JT305" s="62"/>
      <c r="JU305" s="62"/>
      <c r="JV305" s="62"/>
      <c r="JW305" s="62"/>
      <c r="JX305" s="62"/>
      <c r="JY305" s="62"/>
      <c r="JZ305" s="62"/>
      <c r="KA305" s="62"/>
      <c r="KB305" s="62"/>
      <c r="KC305" s="62"/>
      <c r="KD305" s="62"/>
      <c r="KE305" s="62"/>
      <c r="KF305" s="62"/>
      <c r="KG305" s="62"/>
      <c r="KH305" s="62"/>
      <c r="KI305" s="62"/>
      <c r="KJ305" s="62"/>
      <c r="KK305" s="62"/>
      <c r="KL305" s="62"/>
      <c r="KM305" s="62"/>
    </row>
    <row r="306" spans="3:299" s="13" customFormat="1" x14ac:dyDescent="0.25">
      <c r="C306" s="62"/>
      <c r="D306" s="62"/>
      <c r="E306" s="62"/>
      <c r="F306" s="62"/>
      <c r="I306" s="14"/>
      <c r="J306" s="63"/>
      <c r="K306" s="14"/>
      <c r="L306" s="63"/>
      <c r="M306" s="63"/>
      <c r="Q306" s="51"/>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c r="GE306" s="62"/>
      <c r="GF306" s="62"/>
      <c r="GG306" s="62"/>
      <c r="GH306" s="62"/>
      <c r="GI306" s="62"/>
      <c r="GJ306" s="62"/>
      <c r="GK306" s="62"/>
      <c r="GL306" s="62"/>
      <c r="GM306" s="62"/>
      <c r="GN306" s="62"/>
      <c r="GO306" s="62"/>
      <c r="GP306" s="62"/>
      <c r="GQ306" s="62"/>
      <c r="GR306" s="62"/>
      <c r="GS306" s="62"/>
      <c r="GT306" s="62"/>
      <c r="GU306" s="62"/>
      <c r="GV306" s="62"/>
      <c r="GW306" s="62"/>
      <c r="GX306" s="62"/>
      <c r="GY306" s="62"/>
      <c r="GZ306" s="62"/>
      <c r="HA306" s="62"/>
      <c r="HB306" s="62"/>
      <c r="HC306" s="62"/>
      <c r="HD306" s="62"/>
      <c r="HE306" s="62"/>
      <c r="HF306" s="62"/>
      <c r="HG306" s="62"/>
      <c r="HH306" s="62"/>
      <c r="HI306" s="62"/>
      <c r="HJ306" s="62"/>
      <c r="HK306" s="62"/>
      <c r="HL306" s="62"/>
      <c r="HM306" s="62"/>
      <c r="HN306" s="62"/>
      <c r="HO306" s="62"/>
      <c r="HP306" s="62"/>
      <c r="HQ306" s="62"/>
      <c r="HR306" s="62"/>
      <c r="HS306" s="62"/>
      <c r="HT306" s="62"/>
      <c r="HU306" s="62"/>
      <c r="HV306" s="62"/>
      <c r="HW306" s="62"/>
      <c r="HX306" s="62"/>
      <c r="HY306" s="62"/>
      <c r="HZ306" s="62"/>
      <c r="IA306" s="62"/>
      <c r="IB306" s="62"/>
      <c r="IC306" s="62"/>
      <c r="ID306" s="62"/>
      <c r="IE306" s="62"/>
      <c r="IF306" s="62"/>
      <c r="IG306" s="62"/>
      <c r="IH306" s="62"/>
      <c r="II306" s="62"/>
      <c r="IJ306" s="62"/>
      <c r="IK306" s="62"/>
      <c r="IL306" s="62"/>
      <c r="IM306" s="62"/>
      <c r="IN306" s="62"/>
      <c r="IO306" s="62"/>
      <c r="IP306" s="62"/>
      <c r="IQ306" s="62"/>
      <c r="IR306" s="62"/>
      <c r="IS306" s="62"/>
      <c r="IT306" s="62"/>
      <c r="IU306" s="62"/>
      <c r="IV306" s="62"/>
      <c r="IW306" s="62"/>
      <c r="IX306" s="62"/>
      <c r="IY306" s="62"/>
      <c r="IZ306" s="62"/>
      <c r="JA306" s="62"/>
      <c r="JB306" s="62"/>
      <c r="JC306" s="62"/>
      <c r="JD306" s="62"/>
      <c r="JE306" s="62"/>
      <c r="JF306" s="62"/>
      <c r="JG306" s="62"/>
      <c r="JH306" s="62"/>
      <c r="JI306" s="62"/>
      <c r="JJ306" s="62"/>
      <c r="JK306" s="62"/>
      <c r="JL306" s="62"/>
      <c r="JM306" s="62"/>
      <c r="JN306" s="62"/>
      <c r="JO306" s="62"/>
      <c r="JP306" s="62"/>
      <c r="JQ306" s="62"/>
      <c r="JR306" s="62"/>
      <c r="JS306" s="62"/>
      <c r="JT306" s="62"/>
      <c r="JU306" s="62"/>
      <c r="JV306" s="62"/>
      <c r="JW306" s="62"/>
      <c r="JX306" s="62"/>
      <c r="JY306" s="62"/>
      <c r="JZ306" s="62"/>
      <c r="KA306" s="62"/>
      <c r="KB306" s="62"/>
      <c r="KC306" s="62"/>
      <c r="KD306" s="62"/>
      <c r="KE306" s="62"/>
      <c r="KF306" s="62"/>
      <c r="KG306" s="62"/>
      <c r="KH306" s="62"/>
      <c r="KI306" s="62"/>
      <c r="KJ306" s="62"/>
      <c r="KK306" s="62"/>
      <c r="KL306" s="62"/>
      <c r="KM306" s="62"/>
    </row>
    <row r="307" spans="3:299" s="13" customFormat="1" x14ac:dyDescent="0.25">
      <c r="C307" s="62"/>
      <c r="D307" s="62"/>
      <c r="E307" s="62"/>
      <c r="F307" s="62"/>
      <c r="I307" s="14"/>
      <c r="J307" s="63"/>
      <c r="K307" s="14"/>
      <c r="L307" s="63"/>
      <c r="M307" s="63"/>
      <c r="Q307" s="51"/>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c r="GE307" s="62"/>
      <c r="GF307" s="62"/>
      <c r="GG307" s="62"/>
      <c r="GH307" s="62"/>
      <c r="GI307" s="62"/>
      <c r="GJ307" s="62"/>
      <c r="GK307" s="62"/>
      <c r="GL307" s="62"/>
      <c r="GM307" s="62"/>
      <c r="GN307" s="62"/>
      <c r="GO307" s="62"/>
      <c r="GP307" s="62"/>
      <c r="GQ307" s="62"/>
      <c r="GR307" s="62"/>
      <c r="GS307" s="62"/>
      <c r="GT307" s="62"/>
      <c r="GU307" s="62"/>
      <c r="GV307" s="62"/>
      <c r="GW307" s="62"/>
      <c r="GX307" s="62"/>
      <c r="GY307" s="62"/>
      <c r="GZ307" s="62"/>
      <c r="HA307" s="62"/>
      <c r="HB307" s="62"/>
      <c r="HC307" s="62"/>
      <c r="HD307" s="62"/>
      <c r="HE307" s="62"/>
      <c r="HF307" s="62"/>
      <c r="HG307" s="62"/>
      <c r="HH307" s="62"/>
      <c r="HI307" s="62"/>
      <c r="HJ307" s="62"/>
      <c r="HK307" s="62"/>
      <c r="HL307" s="62"/>
      <c r="HM307" s="62"/>
      <c r="HN307" s="62"/>
      <c r="HO307" s="62"/>
      <c r="HP307" s="62"/>
      <c r="HQ307" s="62"/>
      <c r="HR307" s="62"/>
      <c r="HS307" s="62"/>
      <c r="HT307" s="62"/>
      <c r="HU307" s="62"/>
      <c r="HV307" s="62"/>
      <c r="HW307" s="62"/>
      <c r="HX307" s="62"/>
      <c r="HY307" s="62"/>
      <c r="HZ307" s="62"/>
      <c r="IA307" s="62"/>
      <c r="IB307" s="62"/>
      <c r="IC307" s="62"/>
      <c r="ID307" s="62"/>
      <c r="IE307" s="62"/>
      <c r="IF307" s="62"/>
      <c r="IG307" s="62"/>
      <c r="IH307" s="62"/>
      <c r="II307" s="62"/>
      <c r="IJ307" s="62"/>
      <c r="IK307" s="62"/>
      <c r="IL307" s="62"/>
      <c r="IM307" s="62"/>
      <c r="IN307" s="62"/>
      <c r="IO307" s="62"/>
      <c r="IP307" s="62"/>
      <c r="IQ307" s="62"/>
      <c r="IR307" s="62"/>
      <c r="IS307" s="62"/>
      <c r="IT307" s="62"/>
      <c r="IU307" s="62"/>
      <c r="IV307" s="62"/>
      <c r="IW307" s="62"/>
      <c r="IX307" s="62"/>
      <c r="IY307" s="62"/>
      <c r="IZ307" s="62"/>
      <c r="JA307" s="62"/>
      <c r="JB307" s="62"/>
      <c r="JC307" s="62"/>
      <c r="JD307" s="62"/>
      <c r="JE307" s="62"/>
      <c r="JF307" s="62"/>
      <c r="JG307" s="62"/>
      <c r="JH307" s="62"/>
      <c r="JI307" s="62"/>
      <c r="JJ307" s="62"/>
      <c r="JK307" s="62"/>
      <c r="JL307" s="62"/>
      <c r="JM307" s="62"/>
      <c r="JN307" s="62"/>
      <c r="JO307" s="62"/>
      <c r="JP307" s="62"/>
      <c r="JQ307" s="62"/>
      <c r="JR307" s="62"/>
      <c r="JS307" s="62"/>
      <c r="JT307" s="62"/>
      <c r="JU307" s="62"/>
      <c r="JV307" s="62"/>
      <c r="JW307" s="62"/>
      <c r="JX307" s="62"/>
      <c r="JY307" s="62"/>
      <c r="JZ307" s="62"/>
      <c r="KA307" s="62"/>
      <c r="KB307" s="62"/>
      <c r="KC307" s="62"/>
      <c r="KD307" s="62"/>
      <c r="KE307" s="62"/>
      <c r="KF307" s="62"/>
      <c r="KG307" s="62"/>
      <c r="KH307" s="62"/>
      <c r="KI307" s="62"/>
      <c r="KJ307" s="62"/>
      <c r="KK307" s="62"/>
      <c r="KL307" s="62"/>
      <c r="KM307" s="62"/>
    </row>
    <row r="308" spans="3:299" s="13" customFormat="1" x14ac:dyDescent="0.25">
      <c r="C308" s="62"/>
      <c r="D308" s="62"/>
      <c r="E308" s="62"/>
      <c r="F308" s="62"/>
      <c r="I308" s="14"/>
      <c r="J308" s="63"/>
      <c r="K308" s="14"/>
      <c r="L308" s="63"/>
      <c r="M308" s="63"/>
      <c r="Q308" s="51"/>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c r="GE308" s="62"/>
      <c r="GF308" s="62"/>
      <c r="GG308" s="62"/>
      <c r="GH308" s="62"/>
      <c r="GI308" s="62"/>
      <c r="GJ308" s="62"/>
      <c r="GK308" s="62"/>
      <c r="GL308" s="62"/>
      <c r="GM308" s="62"/>
      <c r="GN308" s="62"/>
      <c r="GO308" s="62"/>
      <c r="GP308" s="62"/>
      <c r="GQ308" s="62"/>
      <c r="GR308" s="62"/>
      <c r="GS308" s="62"/>
      <c r="GT308" s="62"/>
      <c r="GU308" s="62"/>
      <c r="GV308" s="62"/>
      <c r="GW308" s="62"/>
      <c r="GX308" s="62"/>
      <c r="GY308" s="62"/>
      <c r="GZ308" s="62"/>
      <c r="HA308" s="62"/>
      <c r="HB308" s="62"/>
      <c r="HC308" s="62"/>
      <c r="HD308" s="62"/>
      <c r="HE308" s="62"/>
      <c r="HF308" s="62"/>
      <c r="HG308" s="62"/>
      <c r="HH308" s="62"/>
      <c r="HI308" s="62"/>
      <c r="HJ308" s="62"/>
      <c r="HK308" s="62"/>
      <c r="HL308" s="62"/>
      <c r="HM308" s="62"/>
      <c r="HN308" s="62"/>
      <c r="HO308" s="62"/>
      <c r="HP308" s="62"/>
      <c r="HQ308" s="62"/>
      <c r="HR308" s="62"/>
      <c r="HS308" s="62"/>
      <c r="HT308" s="62"/>
      <c r="HU308" s="62"/>
      <c r="HV308" s="62"/>
      <c r="HW308" s="62"/>
      <c r="HX308" s="62"/>
      <c r="HY308" s="62"/>
      <c r="HZ308" s="62"/>
      <c r="IA308" s="62"/>
      <c r="IB308" s="62"/>
      <c r="IC308" s="62"/>
      <c r="ID308" s="62"/>
      <c r="IE308" s="62"/>
      <c r="IF308" s="62"/>
      <c r="IG308" s="62"/>
      <c r="IH308" s="62"/>
      <c r="II308" s="62"/>
      <c r="IJ308" s="62"/>
      <c r="IK308" s="62"/>
      <c r="IL308" s="62"/>
      <c r="IM308" s="62"/>
      <c r="IN308" s="62"/>
      <c r="IO308" s="62"/>
      <c r="IP308" s="62"/>
      <c r="IQ308" s="62"/>
      <c r="IR308" s="62"/>
      <c r="IS308" s="62"/>
      <c r="IT308" s="62"/>
      <c r="IU308" s="62"/>
      <c r="IV308" s="62"/>
      <c r="IW308" s="62"/>
      <c r="IX308" s="62"/>
      <c r="IY308" s="62"/>
      <c r="IZ308" s="62"/>
      <c r="JA308" s="62"/>
      <c r="JB308" s="62"/>
      <c r="JC308" s="62"/>
      <c r="JD308" s="62"/>
      <c r="JE308" s="62"/>
      <c r="JF308" s="62"/>
      <c r="JG308" s="62"/>
      <c r="JH308" s="62"/>
      <c r="JI308" s="62"/>
      <c r="JJ308" s="62"/>
      <c r="JK308" s="62"/>
      <c r="JL308" s="62"/>
      <c r="JM308" s="62"/>
      <c r="JN308" s="62"/>
      <c r="JO308" s="62"/>
      <c r="JP308" s="62"/>
      <c r="JQ308" s="62"/>
      <c r="JR308" s="62"/>
      <c r="JS308" s="62"/>
      <c r="JT308" s="62"/>
      <c r="JU308" s="62"/>
      <c r="JV308" s="62"/>
      <c r="JW308" s="62"/>
      <c r="JX308" s="62"/>
      <c r="JY308" s="62"/>
      <c r="JZ308" s="62"/>
      <c r="KA308" s="62"/>
      <c r="KB308" s="62"/>
      <c r="KC308" s="62"/>
      <c r="KD308" s="62"/>
      <c r="KE308" s="62"/>
      <c r="KF308" s="62"/>
      <c r="KG308" s="62"/>
      <c r="KH308" s="62"/>
      <c r="KI308" s="62"/>
      <c r="KJ308" s="62"/>
      <c r="KK308" s="62"/>
      <c r="KL308" s="62"/>
      <c r="KM308" s="62"/>
    </row>
    <row r="309" spans="3:299" s="13" customFormat="1" x14ac:dyDescent="0.25">
      <c r="C309" s="62"/>
      <c r="D309" s="62"/>
      <c r="E309" s="62"/>
      <c r="F309" s="62"/>
      <c r="I309" s="14"/>
      <c r="J309" s="63"/>
      <c r="K309" s="14"/>
      <c r="L309" s="63"/>
      <c r="M309" s="63"/>
      <c r="Q309" s="51"/>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c r="GE309" s="62"/>
      <c r="GF309" s="62"/>
      <c r="GG309" s="62"/>
      <c r="GH309" s="62"/>
      <c r="GI309" s="62"/>
      <c r="GJ309" s="62"/>
      <c r="GK309" s="62"/>
      <c r="GL309" s="62"/>
      <c r="GM309" s="62"/>
      <c r="GN309" s="62"/>
      <c r="GO309" s="62"/>
      <c r="GP309" s="62"/>
      <c r="GQ309" s="62"/>
      <c r="GR309" s="62"/>
      <c r="GS309" s="62"/>
      <c r="GT309" s="62"/>
      <c r="GU309" s="62"/>
      <c r="GV309" s="62"/>
      <c r="GW309" s="62"/>
      <c r="GX309" s="62"/>
      <c r="GY309" s="62"/>
      <c r="GZ309" s="62"/>
      <c r="HA309" s="62"/>
      <c r="HB309" s="62"/>
      <c r="HC309" s="62"/>
      <c r="HD309" s="62"/>
      <c r="HE309" s="62"/>
      <c r="HF309" s="62"/>
      <c r="HG309" s="62"/>
      <c r="HH309" s="62"/>
      <c r="HI309" s="62"/>
      <c r="HJ309" s="62"/>
      <c r="HK309" s="62"/>
      <c r="HL309" s="62"/>
      <c r="HM309" s="62"/>
      <c r="HN309" s="62"/>
      <c r="HO309" s="62"/>
      <c r="HP309" s="62"/>
      <c r="HQ309" s="62"/>
      <c r="HR309" s="62"/>
      <c r="HS309" s="62"/>
      <c r="HT309" s="62"/>
      <c r="HU309" s="62"/>
      <c r="HV309" s="62"/>
      <c r="HW309" s="62"/>
      <c r="HX309" s="62"/>
      <c r="HY309" s="62"/>
      <c r="HZ309" s="62"/>
      <c r="IA309" s="62"/>
      <c r="IB309" s="62"/>
      <c r="IC309" s="62"/>
      <c r="ID309" s="62"/>
      <c r="IE309" s="62"/>
      <c r="IF309" s="62"/>
      <c r="IG309" s="62"/>
      <c r="IH309" s="62"/>
      <c r="II309" s="62"/>
      <c r="IJ309" s="62"/>
      <c r="IK309" s="62"/>
      <c r="IL309" s="62"/>
      <c r="IM309" s="62"/>
      <c r="IN309" s="62"/>
      <c r="IO309" s="62"/>
      <c r="IP309" s="62"/>
      <c r="IQ309" s="62"/>
      <c r="IR309" s="62"/>
      <c r="IS309" s="62"/>
      <c r="IT309" s="62"/>
      <c r="IU309" s="62"/>
      <c r="IV309" s="62"/>
      <c r="IW309" s="62"/>
      <c r="IX309" s="62"/>
      <c r="IY309" s="62"/>
      <c r="IZ309" s="62"/>
      <c r="JA309" s="62"/>
      <c r="JB309" s="62"/>
      <c r="JC309" s="62"/>
      <c r="JD309" s="62"/>
      <c r="JE309" s="62"/>
      <c r="JF309" s="62"/>
      <c r="JG309" s="62"/>
      <c r="JH309" s="62"/>
      <c r="JI309" s="62"/>
      <c r="JJ309" s="62"/>
      <c r="JK309" s="62"/>
      <c r="JL309" s="62"/>
      <c r="JM309" s="62"/>
      <c r="JN309" s="62"/>
      <c r="JO309" s="62"/>
      <c r="JP309" s="62"/>
      <c r="JQ309" s="62"/>
      <c r="JR309" s="62"/>
      <c r="JS309" s="62"/>
      <c r="JT309" s="62"/>
      <c r="JU309" s="62"/>
      <c r="JV309" s="62"/>
      <c r="JW309" s="62"/>
      <c r="JX309" s="62"/>
      <c r="JY309" s="62"/>
      <c r="JZ309" s="62"/>
      <c r="KA309" s="62"/>
      <c r="KB309" s="62"/>
      <c r="KC309" s="62"/>
      <c r="KD309" s="62"/>
      <c r="KE309" s="62"/>
      <c r="KF309" s="62"/>
      <c r="KG309" s="62"/>
      <c r="KH309" s="62"/>
      <c r="KI309" s="62"/>
      <c r="KJ309" s="62"/>
      <c r="KK309" s="62"/>
      <c r="KL309" s="62"/>
      <c r="KM309" s="62"/>
    </row>
    <row r="310" spans="3:299" s="13" customFormat="1" x14ac:dyDescent="0.25">
      <c r="C310" s="62"/>
      <c r="D310" s="62"/>
      <c r="E310" s="62"/>
      <c r="F310" s="62"/>
      <c r="I310" s="14"/>
      <c r="J310" s="63"/>
      <c r="K310" s="14"/>
      <c r="L310" s="63"/>
      <c r="M310" s="63"/>
      <c r="Q310" s="51"/>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c r="GE310" s="62"/>
      <c r="GF310" s="62"/>
      <c r="GG310" s="62"/>
      <c r="GH310" s="62"/>
      <c r="GI310" s="62"/>
      <c r="GJ310" s="62"/>
      <c r="GK310" s="62"/>
      <c r="GL310" s="62"/>
      <c r="GM310" s="62"/>
      <c r="GN310" s="62"/>
      <c r="GO310" s="62"/>
      <c r="GP310" s="62"/>
      <c r="GQ310" s="62"/>
      <c r="GR310" s="62"/>
      <c r="GS310" s="62"/>
      <c r="GT310" s="62"/>
      <c r="GU310" s="62"/>
      <c r="GV310" s="62"/>
      <c r="GW310" s="62"/>
      <c r="GX310" s="62"/>
      <c r="GY310" s="62"/>
      <c r="GZ310" s="62"/>
      <c r="HA310" s="62"/>
      <c r="HB310" s="62"/>
      <c r="HC310" s="62"/>
      <c r="HD310" s="62"/>
      <c r="HE310" s="62"/>
      <c r="HF310" s="62"/>
      <c r="HG310" s="62"/>
      <c r="HH310" s="62"/>
      <c r="HI310" s="62"/>
      <c r="HJ310" s="62"/>
      <c r="HK310" s="62"/>
      <c r="HL310" s="62"/>
      <c r="HM310" s="62"/>
      <c r="HN310" s="62"/>
      <c r="HO310" s="62"/>
      <c r="HP310" s="62"/>
      <c r="HQ310" s="62"/>
      <c r="HR310" s="62"/>
      <c r="HS310" s="62"/>
      <c r="HT310" s="62"/>
      <c r="HU310" s="62"/>
      <c r="HV310" s="62"/>
      <c r="HW310" s="62"/>
      <c r="HX310" s="62"/>
      <c r="HY310" s="62"/>
      <c r="HZ310" s="62"/>
      <c r="IA310" s="62"/>
      <c r="IB310" s="62"/>
      <c r="IC310" s="62"/>
      <c r="ID310" s="62"/>
      <c r="IE310" s="62"/>
      <c r="IF310" s="62"/>
      <c r="IG310" s="62"/>
      <c r="IH310" s="62"/>
      <c r="II310" s="62"/>
      <c r="IJ310" s="62"/>
      <c r="IK310" s="62"/>
      <c r="IL310" s="62"/>
      <c r="IM310" s="62"/>
      <c r="IN310" s="62"/>
      <c r="IO310" s="62"/>
      <c r="IP310" s="62"/>
      <c r="IQ310" s="62"/>
      <c r="IR310" s="62"/>
      <c r="IS310" s="62"/>
      <c r="IT310" s="62"/>
      <c r="IU310" s="62"/>
      <c r="IV310" s="62"/>
      <c r="IW310" s="62"/>
      <c r="IX310" s="62"/>
      <c r="IY310" s="62"/>
      <c r="IZ310" s="62"/>
      <c r="JA310" s="62"/>
      <c r="JB310" s="62"/>
      <c r="JC310" s="62"/>
      <c r="JD310" s="62"/>
      <c r="JE310" s="62"/>
      <c r="JF310" s="62"/>
      <c r="JG310" s="62"/>
      <c r="JH310" s="62"/>
      <c r="JI310" s="62"/>
      <c r="JJ310" s="62"/>
      <c r="JK310" s="62"/>
      <c r="JL310" s="62"/>
      <c r="JM310" s="62"/>
      <c r="JN310" s="62"/>
      <c r="JO310" s="62"/>
      <c r="JP310" s="62"/>
      <c r="JQ310" s="62"/>
      <c r="JR310" s="62"/>
      <c r="JS310" s="62"/>
      <c r="JT310" s="62"/>
      <c r="JU310" s="62"/>
      <c r="JV310" s="62"/>
      <c r="JW310" s="62"/>
      <c r="JX310" s="62"/>
      <c r="JY310" s="62"/>
      <c r="JZ310" s="62"/>
      <c r="KA310" s="62"/>
      <c r="KB310" s="62"/>
      <c r="KC310" s="62"/>
      <c r="KD310" s="62"/>
      <c r="KE310" s="62"/>
      <c r="KF310" s="62"/>
      <c r="KG310" s="62"/>
      <c r="KH310" s="62"/>
      <c r="KI310" s="62"/>
      <c r="KJ310" s="62"/>
      <c r="KK310" s="62"/>
      <c r="KL310" s="62"/>
      <c r="KM310" s="62"/>
    </row>
    <row r="311" spans="3:299" s="13" customFormat="1" x14ac:dyDescent="0.25">
      <c r="C311" s="62"/>
      <c r="D311" s="62"/>
      <c r="E311" s="62"/>
      <c r="F311" s="62"/>
      <c r="I311" s="14"/>
      <c r="J311" s="63"/>
      <c r="K311" s="14"/>
      <c r="L311" s="63"/>
      <c r="M311" s="63"/>
      <c r="Q311" s="51"/>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c r="GE311" s="62"/>
      <c r="GF311" s="62"/>
      <c r="GG311" s="62"/>
      <c r="GH311" s="62"/>
      <c r="GI311" s="62"/>
      <c r="GJ311" s="62"/>
      <c r="GK311" s="62"/>
      <c r="GL311" s="62"/>
      <c r="GM311" s="62"/>
      <c r="GN311" s="62"/>
      <c r="GO311" s="62"/>
      <c r="GP311" s="62"/>
      <c r="GQ311" s="62"/>
      <c r="GR311" s="62"/>
      <c r="GS311" s="62"/>
      <c r="GT311" s="62"/>
      <c r="GU311" s="62"/>
      <c r="GV311" s="62"/>
      <c r="GW311" s="62"/>
      <c r="GX311" s="62"/>
      <c r="GY311" s="62"/>
      <c r="GZ311" s="62"/>
      <c r="HA311" s="62"/>
      <c r="HB311" s="62"/>
      <c r="HC311" s="62"/>
      <c r="HD311" s="62"/>
      <c r="HE311" s="62"/>
      <c r="HF311" s="62"/>
      <c r="HG311" s="62"/>
      <c r="HH311" s="62"/>
      <c r="HI311" s="62"/>
      <c r="HJ311" s="62"/>
      <c r="HK311" s="62"/>
      <c r="HL311" s="62"/>
      <c r="HM311" s="62"/>
      <c r="HN311" s="62"/>
      <c r="HO311" s="62"/>
      <c r="HP311" s="62"/>
      <c r="HQ311" s="62"/>
      <c r="HR311" s="62"/>
      <c r="HS311" s="62"/>
      <c r="HT311" s="62"/>
      <c r="HU311" s="62"/>
      <c r="HV311" s="62"/>
      <c r="HW311" s="62"/>
      <c r="HX311" s="62"/>
      <c r="HY311" s="62"/>
      <c r="HZ311" s="62"/>
      <c r="IA311" s="62"/>
      <c r="IB311" s="62"/>
      <c r="IC311" s="62"/>
      <c r="ID311" s="62"/>
      <c r="IE311" s="62"/>
      <c r="IF311" s="62"/>
      <c r="IG311" s="62"/>
      <c r="IH311" s="62"/>
      <c r="II311" s="62"/>
      <c r="IJ311" s="62"/>
      <c r="IK311" s="62"/>
      <c r="IL311" s="62"/>
      <c r="IM311" s="62"/>
      <c r="IN311" s="62"/>
      <c r="IO311" s="62"/>
      <c r="IP311" s="62"/>
      <c r="IQ311" s="62"/>
      <c r="IR311" s="62"/>
      <c r="IS311" s="62"/>
      <c r="IT311" s="62"/>
      <c r="IU311" s="62"/>
      <c r="IV311" s="62"/>
      <c r="IW311" s="62"/>
      <c r="IX311" s="62"/>
      <c r="IY311" s="62"/>
      <c r="IZ311" s="62"/>
      <c r="JA311" s="62"/>
      <c r="JB311" s="62"/>
      <c r="JC311" s="62"/>
      <c r="JD311" s="62"/>
      <c r="JE311" s="62"/>
      <c r="JF311" s="62"/>
      <c r="JG311" s="62"/>
      <c r="JH311" s="62"/>
      <c r="JI311" s="62"/>
      <c r="JJ311" s="62"/>
      <c r="JK311" s="62"/>
      <c r="JL311" s="62"/>
      <c r="JM311" s="62"/>
      <c r="JN311" s="62"/>
      <c r="JO311" s="62"/>
      <c r="JP311" s="62"/>
      <c r="JQ311" s="62"/>
      <c r="JR311" s="62"/>
      <c r="JS311" s="62"/>
      <c r="JT311" s="62"/>
      <c r="JU311" s="62"/>
      <c r="JV311" s="62"/>
      <c r="JW311" s="62"/>
      <c r="JX311" s="62"/>
      <c r="JY311" s="62"/>
      <c r="JZ311" s="62"/>
      <c r="KA311" s="62"/>
      <c r="KB311" s="62"/>
      <c r="KC311" s="62"/>
      <c r="KD311" s="62"/>
      <c r="KE311" s="62"/>
      <c r="KF311" s="62"/>
      <c r="KG311" s="62"/>
      <c r="KH311" s="62"/>
      <c r="KI311" s="62"/>
      <c r="KJ311" s="62"/>
      <c r="KK311" s="62"/>
      <c r="KL311" s="62"/>
      <c r="KM311" s="62"/>
    </row>
    <row r="312" spans="3:299" s="13" customFormat="1" x14ac:dyDescent="0.25">
      <c r="C312" s="62"/>
      <c r="D312" s="62"/>
      <c r="E312" s="62"/>
      <c r="F312" s="62"/>
      <c r="I312" s="14"/>
      <c r="J312" s="63"/>
      <c r="K312" s="14"/>
      <c r="L312" s="63"/>
      <c r="M312" s="63"/>
      <c r="Q312" s="51"/>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c r="GE312" s="62"/>
      <c r="GF312" s="62"/>
      <c r="GG312" s="62"/>
      <c r="GH312" s="62"/>
      <c r="GI312" s="62"/>
      <c r="GJ312" s="62"/>
      <c r="GK312" s="62"/>
      <c r="GL312" s="62"/>
      <c r="GM312" s="62"/>
      <c r="GN312" s="62"/>
      <c r="GO312" s="62"/>
      <c r="GP312" s="62"/>
      <c r="GQ312" s="62"/>
      <c r="GR312" s="62"/>
      <c r="GS312" s="62"/>
      <c r="GT312" s="62"/>
      <c r="GU312" s="62"/>
      <c r="GV312" s="62"/>
      <c r="GW312" s="62"/>
      <c r="GX312" s="62"/>
      <c r="GY312" s="62"/>
      <c r="GZ312" s="62"/>
      <c r="HA312" s="62"/>
      <c r="HB312" s="62"/>
      <c r="HC312" s="62"/>
      <c r="HD312" s="62"/>
      <c r="HE312" s="62"/>
      <c r="HF312" s="62"/>
      <c r="HG312" s="62"/>
      <c r="HH312" s="62"/>
      <c r="HI312" s="62"/>
      <c r="HJ312" s="62"/>
      <c r="HK312" s="62"/>
      <c r="HL312" s="62"/>
      <c r="HM312" s="62"/>
      <c r="HN312" s="62"/>
      <c r="HO312" s="62"/>
      <c r="HP312" s="62"/>
      <c r="HQ312" s="62"/>
      <c r="HR312" s="62"/>
      <c r="HS312" s="62"/>
      <c r="HT312" s="62"/>
      <c r="HU312" s="62"/>
      <c r="HV312" s="62"/>
      <c r="HW312" s="62"/>
      <c r="HX312" s="62"/>
      <c r="HY312" s="62"/>
      <c r="HZ312" s="62"/>
      <c r="IA312" s="62"/>
      <c r="IB312" s="62"/>
      <c r="IC312" s="62"/>
      <c r="ID312" s="62"/>
      <c r="IE312" s="62"/>
      <c r="IF312" s="62"/>
      <c r="IG312" s="62"/>
      <c r="IH312" s="62"/>
      <c r="II312" s="62"/>
      <c r="IJ312" s="62"/>
      <c r="IK312" s="62"/>
      <c r="IL312" s="62"/>
      <c r="IM312" s="62"/>
      <c r="IN312" s="62"/>
      <c r="IO312" s="62"/>
      <c r="IP312" s="62"/>
      <c r="IQ312" s="62"/>
      <c r="IR312" s="62"/>
      <c r="IS312" s="62"/>
      <c r="IT312" s="62"/>
      <c r="IU312" s="62"/>
      <c r="IV312" s="62"/>
      <c r="IW312" s="62"/>
      <c r="IX312" s="62"/>
      <c r="IY312" s="62"/>
      <c r="IZ312" s="62"/>
      <c r="JA312" s="62"/>
      <c r="JB312" s="62"/>
      <c r="JC312" s="62"/>
      <c r="JD312" s="62"/>
      <c r="JE312" s="62"/>
      <c r="JF312" s="62"/>
      <c r="JG312" s="62"/>
      <c r="JH312" s="62"/>
      <c r="JI312" s="62"/>
      <c r="JJ312" s="62"/>
      <c r="JK312" s="62"/>
      <c r="JL312" s="62"/>
      <c r="JM312" s="62"/>
      <c r="JN312" s="62"/>
      <c r="JO312" s="62"/>
      <c r="JP312" s="62"/>
      <c r="JQ312" s="62"/>
      <c r="JR312" s="62"/>
      <c r="JS312" s="62"/>
      <c r="JT312" s="62"/>
      <c r="JU312" s="62"/>
      <c r="JV312" s="62"/>
      <c r="JW312" s="62"/>
      <c r="JX312" s="62"/>
      <c r="JY312" s="62"/>
      <c r="JZ312" s="62"/>
      <c r="KA312" s="62"/>
      <c r="KB312" s="62"/>
      <c r="KC312" s="62"/>
      <c r="KD312" s="62"/>
      <c r="KE312" s="62"/>
      <c r="KF312" s="62"/>
      <c r="KG312" s="62"/>
      <c r="KH312" s="62"/>
      <c r="KI312" s="62"/>
      <c r="KJ312" s="62"/>
      <c r="KK312" s="62"/>
      <c r="KL312" s="62"/>
      <c r="KM312" s="62"/>
    </row>
    <row r="313" spans="3:299" s="13" customFormat="1" x14ac:dyDescent="0.25">
      <c r="C313" s="62"/>
      <c r="D313" s="62"/>
      <c r="E313" s="62"/>
      <c r="F313" s="62"/>
      <c r="I313" s="14"/>
      <c r="J313" s="63"/>
      <c r="K313" s="14"/>
      <c r="L313" s="63"/>
      <c r="M313" s="63"/>
      <c r="Q313" s="51"/>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c r="GE313" s="62"/>
      <c r="GF313" s="62"/>
      <c r="GG313" s="62"/>
      <c r="GH313" s="62"/>
      <c r="GI313" s="62"/>
      <c r="GJ313" s="62"/>
      <c r="GK313" s="62"/>
      <c r="GL313" s="62"/>
      <c r="GM313" s="62"/>
      <c r="GN313" s="62"/>
      <c r="GO313" s="62"/>
      <c r="GP313" s="62"/>
      <c r="GQ313" s="62"/>
      <c r="GR313" s="62"/>
      <c r="GS313" s="62"/>
      <c r="GT313" s="62"/>
      <c r="GU313" s="62"/>
      <c r="GV313" s="62"/>
      <c r="GW313" s="62"/>
      <c r="GX313" s="62"/>
      <c r="GY313" s="62"/>
      <c r="GZ313" s="62"/>
      <c r="HA313" s="62"/>
      <c r="HB313" s="62"/>
      <c r="HC313" s="62"/>
      <c r="HD313" s="62"/>
      <c r="HE313" s="62"/>
      <c r="HF313" s="62"/>
      <c r="HG313" s="62"/>
      <c r="HH313" s="62"/>
      <c r="HI313" s="62"/>
      <c r="HJ313" s="62"/>
      <c r="HK313" s="62"/>
      <c r="HL313" s="62"/>
      <c r="HM313" s="62"/>
      <c r="HN313" s="62"/>
      <c r="HO313" s="62"/>
      <c r="HP313" s="62"/>
      <c r="HQ313" s="62"/>
      <c r="HR313" s="62"/>
      <c r="HS313" s="62"/>
      <c r="HT313" s="62"/>
      <c r="HU313" s="62"/>
      <c r="HV313" s="62"/>
      <c r="HW313" s="62"/>
      <c r="HX313" s="62"/>
      <c r="HY313" s="62"/>
      <c r="HZ313" s="62"/>
      <c r="IA313" s="62"/>
      <c r="IB313" s="62"/>
      <c r="IC313" s="62"/>
      <c r="ID313" s="62"/>
      <c r="IE313" s="62"/>
      <c r="IF313" s="62"/>
      <c r="IG313" s="62"/>
      <c r="IH313" s="62"/>
      <c r="II313" s="62"/>
      <c r="IJ313" s="62"/>
      <c r="IK313" s="62"/>
      <c r="IL313" s="62"/>
      <c r="IM313" s="62"/>
      <c r="IN313" s="62"/>
      <c r="IO313" s="62"/>
      <c r="IP313" s="62"/>
      <c r="IQ313" s="62"/>
      <c r="IR313" s="62"/>
      <c r="IS313" s="62"/>
      <c r="IT313" s="62"/>
      <c r="IU313" s="62"/>
      <c r="IV313" s="62"/>
      <c r="IW313" s="62"/>
      <c r="IX313" s="62"/>
      <c r="IY313" s="62"/>
      <c r="IZ313" s="62"/>
      <c r="JA313" s="62"/>
      <c r="JB313" s="62"/>
      <c r="JC313" s="62"/>
      <c r="JD313" s="62"/>
      <c r="JE313" s="62"/>
      <c r="JF313" s="62"/>
      <c r="JG313" s="62"/>
      <c r="JH313" s="62"/>
      <c r="JI313" s="62"/>
      <c r="JJ313" s="62"/>
      <c r="JK313" s="62"/>
      <c r="JL313" s="62"/>
      <c r="JM313" s="62"/>
      <c r="JN313" s="62"/>
      <c r="JO313" s="62"/>
      <c r="JP313" s="62"/>
      <c r="JQ313" s="62"/>
      <c r="JR313" s="62"/>
      <c r="JS313" s="62"/>
      <c r="JT313" s="62"/>
      <c r="JU313" s="62"/>
      <c r="JV313" s="62"/>
      <c r="JW313" s="62"/>
      <c r="JX313" s="62"/>
      <c r="JY313" s="62"/>
      <c r="JZ313" s="62"/>
      <c r="KA313" s="62"/>
      <c r="KB313" s="62"/>
      <c r="KC313" s="62"/>
      <c r="KD313" s="62"/>
      <c r="KE313" s="62"/>
      <c r="KF313" s="62"/>
      <c r="KG313" s="62"/>
      <c r="KH313" s="62"/>
      <c r="KI313" s="62"/>
      <c r="KJ313" s="62"/>
      <c r="KK313" s="62"/>
      <c r="KL313" s="62"/>
      <c r="KM313" s="62"/>
    </row>
    <row r="314" spans="3:299" s="13" customFormat="1" x14ac:dyDescent="0.25">
      <c r="C314" s="62"/>
      <c r="D314" s="62"/>
      <c r="E314" s="62"/>
      <c r="F314" s="62"/>
      <c r="I314" s="14"/>
      <c r="J314" s="63"/>
      <c r="K314" s="14"/>
      <c r="L314" s="63"/>
      <c r="M314" s="63"/>
      <c r="Q314" s="51"/>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c r="GE314" s="62"/>
      <c r="GF314" s="62"/>
      <c r="GG314" s="62"/>
      <c r="GH314" s="62"/>
      <c r="GI314" s="62"/>
      <c r="GJ314" s="62"/>
      <c r="GK314" s="62"/>
      <c r="GL314" s="62"/>
      <c r="GM314" s="62"/>
      <c r="GN314" s="62"/>
      <c r="GO314" s="62"/>
      <c r="GP314" s="62"/>
      <c r="GQ314" s="62"/>
      <c r="GR314" s="62"/>
      <c r="GS314" s="62"/>
      <c r="GT314" s="62"/>
      <c r="GU314" s="62"/>
      <c r="GV314" s="62"/>
      <c r="GW314" s="62"/>
      <c r="GX314" s="62"/>
      <c r="GY314" s="62"/>
      <c r="GZ314" s="62"/>
      <c r="HA314" s="62"/>
      <c r="HB314" s="62"/>
      <c r="HC314" s="62"/>
      <c r="HD314" s="62"/>
      <c r="HE314" s="62"/>
      <c r="HF314" s="62"/>
      <c r="HG314" s="62"/>
      <c r="HH314" s="62"/>
      <c r="HI314" s="62"/>
      <c r="HJ314" s="62"/>
      <c r="HK314" s="62"/>
      <c r="HL314" s="62"/>
      <c r="HM314" s="62"/>
      <c r="HN314" s="62"/>
      <c r="HO314" s="62"/>
      <c r="HP314" s="62"/>
      <c r="HQ314" s="62"/>
      <c r="HR314" s="62"/>
      <c r="HS314" s="62"/>
      <c r="HT314" s="62"/>
      <c r="HU314" s="62"/>
      <c r="HV314" s="62"/>
      <c r="HW314" s="62"/>
      <c r="HX314" s="62"/>
      <c r="HY314" s="62"/>
      <c r="HZ314" s="62"/>
      <c r="IA314" s="62"/>
      <c r="IB314" s="62"/>
      <c r="IC314" s="62"/>
      <c r="ID314" s="62"/>
      <c r="IE314" s="62"/>
      <c r="IF314" s="62"/>
      <c r="IG314" s="62"/>
      <c r="IH314" s="62"/>
      <c r="II314" s="62"/>
      <c r="IJ314" s="62"/>
      <c r="IK314" s="62"/>
      <c r="IL314" s="62"/>
      <c r="IM314" s="62"/>
      <c r="IN314" s="62"/>
      <c r="IO314" s="62"/>
      <c r="IP314" s="62"/>
      <c r="IQ314" s="62"/>
      <c r="IR314" s="62"/>
      <c r="IS314" s="62"/>
      <c r="IT314" s="62"/>
      <c r="IU314" s="62"/>
      <c r="IV314" s="62"/>
      <c r="IW314" s="62"/>
      <c r="IX314" s="62"/>
      <c r="IY314" s="62"/>
      <c r="IZ314" s="62"/>
      <c r="JA314" s="62"/>
      <c r="JB314" s="62"/>
      <c r="JC314" s="62"/>
      <c r="JD314" s="62"/>
      <c r="JE314" s="62"/>
      <c r="JF314" s="62"/>
      <c r="JG314" s="62"/>
      <c r="JH314" s="62"/>
      <c r="JI314" s="62"/>
      <c r="JJ314" s="62"/>
      <c r="JK314" s="62"/>
      <c r="JL314" s="62"/>
      <c r="JM314" s="62"/>
      <c r="JN314" s="62"/>
      <c r="JO314" s="62"/>
      <c r="JP314" s="62"/>
      <c r="JQ314" s="62"/>
      <c r="JR314" s="62"/>
      <c r="JS314" s="62"/>
      <c r="JT314" s="62"/>
      <c r="JU314" s="62"/>
      <c r="JV314" s="62"/>
      <c r="JW314" s="62"/>
      <c r="JX314" s="62"/>
      <c r="JY314" s="62"/>
      <c r="JZ314" s="62"/>
      <c r="KA314" s="62"/>
      <c r="KB314" s="62"/>
      <c r="KC314" s="62"/>
      <c r="KD314" s="62"/>
      <c r="KE314" s="62"/>
      <c r="KF314" s="62"/>
      <c r="KG314" s="62"/>
      <c r="KH314" s="62"/>
      <c r="KI314" s="62"/>
      <c r="KJ314" s="62"/>
      <c r="KK314" s="62"/>
      <c r="KL314" s="62"/>
      <c r="KM314" s="62"/>
    </row>
    <row r="315" spans="3:299" s="13" customFormat="1" x14ac:dyDescent="0.25">
      <c r="C315" s="62"/>
      <c r="D315" s="62"/>
      <c r="E315" s="62"/>
      <c r="F315" s="62"/>
      <c r="I315" s="14"/>
      <c r="J315" s="63"/>
      <c r="K315" s="14"/>
      <c r="L315" s="63"/>
      <c r="M315" s="63"/>
      <c r="Q315" s="51"/>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c r="GE315" s="62"/>
      <c r="GF315" s="62"/>
      <c r="GG315" s="62"/>
      <c r="GH315" s="62"/>
      <c r="GI315" s="62"/>
      <c r="GJ315" s="62"/>
      <c r="GK315" s="62"/>
      <c r="GL315" s="62"/>
      <c r="GM315" s="62"/>
      <c r="GN315" s="62"/>
      <c r="GO315" s="62"/>
      <c r="GP315" s="62"/>
      <c r="GQ315" s="62"/>
      <c r="GR315" s="62"/>
      <c r="GS315" s="62"/>
      <c r="GT315" s="62"/>
      <c r="GU315" s="62"/>
      <c r="GV315" s="62"/>
      <c r="GW315" s="62"/>
      <c r="GX315" s="62"/>
      <c r="GY315" s="62"/>
      <c r="GZ315" s="62"/>
      <c r="HA315" s="62"/>
      <c r="HB315" s="62"/>
      <c r="HC315" s="62"/>
      <c r="HD315" s="62"/>
      <c r="HE315" s="62"/>
      <c r="HF315" s="62"/>
      <c r="HG315" s="62"/>
      <c r="HH315" s="62"/>
      <c r="HI315" s="62"/>
      <c r="HJ315" s="62"/>
      <c r="HK315" s="62"/>
      <c r="HL315" s="62"/>
      <c r="HM315" s="62"/>
      <c r="HN315" s="62"/>
      <c r="HO315" s="62"/>
      <c r="HP315" s="62"/>
      <c r="HQ315" s="62"/>
      <c r="HR315" s="62"/>
      <c r="HS315" s="62"/>
      <c r="HT315" s="62"/>
      <c r="HU315" s="62"/>
      <c r="HV315" s="62"/>
      <c r="HW315" s="62"/>
      <c r="HX315" s="62"/>
      <c r="HY315" s="62"/>
      <c r="HZ315" s="62"/>
      <c r="IA315" s="62"/>
      <c r="IB315" s="62"/>
      <c r="IC315" s="62"/>
      <c r="ID315" s="62"/>
      <c r="IE315" s="62"/>
      <c r="IF315" s="62"/>
      <c r="IG315" s="62"/>
      <c r="IH315" s="62"/>
      <c r="II315" s="62"/>
      <c r="IJ315" s="62"/>
      <c r="IK315" s="62"/>
      <c r="IL315" s="62"/>
      <c r="IM315" s="62"/>
      <c r="IN315" s="62"/>
      <c r="IO315" s="62"/>
      <c r="IP315" s="62"/>
      <c r="IQ315" s="62"/>
      <c r="IR315" s="62"/>
      <c r="IS315" s="62"/>
      <c r="IT315" s="62"/>
      <c r="IU315" s="62"/>
      <c r="IV315" s="62"/>
      <c r="IW315" s="62"/>
      <c r="IX315" s="62"/>
      <c r="IY315" s="62"/>
      <c r="IZ315" s="62"/>
      <c r="JA315" s="62"/>
      <c r="JB315" s="62"/>
      <c r="JC315" s="62"/>
      <c r="JD315" s="62"/>
      <c r="JE315" s="62"/>
      <c r="JF315" s="62"/>
      <c r="JG315" s="62"/>
      <c r="JH315" s="62"/>
      <c r="JI315" s="62"/>
      <c r="JJ315" s="62"/>
      <c r="JK315" s="62"/>
      <c r="JL315" s="62"/>
      <c r="JM315" s="62"/>
      <c r="JN315" s="62"/>
      <c r="JO315" s="62"/>
      <c r="JP315" s="62"/>
      <c r="JQ315" s="62"/>
      <c r="JR315" s="62"/>
      <c r="JS315" s="62"/>
      <c r="JT315" s="62"/>
      <c r="JU315" s="62"/>
      <c r="JV315" s="62"/>
      <c r="JW315" s="62"/>
      <c r="JX315" s="62"/>
      <c r="JY315" s="62"/>
      <c r="JZ315" s="62"/>
      <c r="KA315" s="62"/>
      <c r="KB315" s="62"/>
      <c r="KC315" s="62"/>
      <c r="KD315" s="62"/>
      <c r="KE315" s="62"/>
      <c r="KF315" s="62"/>
      <c r="KG315" s="62"/>
      <c r="KH315" s="62"/>
      <c r="KI315" s="62"/>
      <c r="KJ315" s="62"/>
      <c r="KK315" s="62"/>
      <c r="KL315" s="62"/>
      <c r="KM315" s="62"/>
    </row>
    <row r="316" spans="3:299" s="13" customFormat="1" x14ac:dyDescent="0.25">
      <c r="C316" s="62"/>
      <c r="D316" s="62"/>
      <c r="E316" s="62"/>
      <c r="F316" s="62"/>
      <c r="I316" s="14"/>
      <c r="J316" s="63"/>
      <c r="K316" s="14"/>
      <c r="L316" s="63"/>
      <c r="M316" s="63"/>
      <c r="Q316" s="51"/>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c r="GE316" s="62"/>
      <c r="GF316" s="62"/>
      <c r="GG316" s="62"/>
      <c r="GH316" s="62"/>
      <c r="GI316" s="62"/>
      <c r="GJ316" s="62"/>
      <c r="GK316" s="62"/>
      <c r="GL316" s="62"/>
      <c r="GM316" s="62"/>
      <c r="GN316" s="62"/>
      <c r="GO316" s="62"/>
      <c r="GP316" s="62"/>
      <c r="GQ316" s="62"/>
      <c r="GR316" s="62"/>
      <c r="GS316" s="62"/>
      <c r="GT316" s="62"/>
      <c r="GU316" s="62"/>
      <c r="GV316" s="62"/>
      <c r="GW316" s="62"/>
      <c r="GX316" s="62"/>
      <c r="GY316" s="62"/>
      <c r="GZ316" s="62"/>
      <c r="HA316" s="62"/>
      <c r="HB316" s="62"/>
      <c r="HC316" s="62"/>
      <c r="HD316" s="62"/>
      <c r="HE316" s="62"/>
      <c r="HF316" s="62"/>
      <c r="HG316" s="62"/>
      <c r="HH316" s="62"/>
      <c r="HI316" s="62"/>
      <c r="HJ316" s="62"/>
      <c r="HK316" s="62"/>
      <c r="HL316" s="62"/>
      <c r="HM316" s="62"/>
      <c r="HN316" s="62"/>
      <c r="HO316" s="62"/>
      <c r="HP316" s="62"/>
      <c r="HQ316" s="62"/>
      <c r="HR316" s="62"/>
      <c r="HS316" s="62"/>
      <c r="HT316" s="62"/>
      <c r="HU316" s="62"/>
      <c r="HV316" s="62"/>
      <c r="HW316" s="62"/>
      <c r="HX316" s="62"/>
      <c r="HY316" s="62"/>
      <c r="HZ316" s="62"/>
      <c r="IA316" s="62"/>
      <c r="IB316" s="62"/>
      <c r="IC316" s="62"/>
      <c r="ID316" s="62"/>
      <c r="IE316" s="62"/>
      <c r="IF316" s="62"/>
      <c r="IG316" s="62"/>
      <c r="IH316" s="62"/>
      <c r="II316" s="62"/>
      <c r="IJ316" s="62"/>
      <c r="IK316" s="62"/>
      <c r="IL316" s="62"/>
      <c r="IM316" s="62"/>
      <c r="IN316" s="62"/>
      <c r="IO316" s="62"/>
      <c r="IP316" s="62"/>
      <c r="IQ316" s="62"/>
      <c r="IR316" s="62"/>
      <c r="IS316" s="62"/>
      <c r="IT316" s="62"/>
      <c r="IU316" s="62"/>
      <c r="IV316" s="62"/>
      <c r="IW316" s="62"/>
      <c r="IX316" s="62"/>
      <c r="IY316" s="62"/>
      <c r="IZ316" s="62"/>
      <c r="JA316" s="62"/>
      <c r="JB316" s="62"/>
      <c r="JC316" s="62"/>
      <c r="JD316" s="62"/>
      <c r="JE316" s="62"/>
      <c r="JF316" s="62"/>
      <c r="JG316" s="62"/>
      <c r="JH316" s="62"/>
      <c r="JI316" s="62"/>
      <c r="JJ316" s="62"/>
      <c r="JK316" s="62"/>
      <c r="JL316" s="62"/>
      <c r="JM316" s="62"/>
      <c r="JN316" s="62"/>
      <c r="JO316" s="62"/>
      <c r="JP316" s="62"/>
      <c r="JQ316" s="62"/>
      <c r="JR316" s="62"/>
      <c r="JS316" s="62"/>
      <c r="JT316" s="62"/>
      <c r="JU316" s="62"/>
      <c r="JV316" s="62"/>
      <c r="JW316" s="62"/>
      <c r="JX316" s="62"/>
      <c r="JY316" s="62"/>
      <c r="JZ316" s="62"/>
      <c r="KA316" s="62"/>
      <c r="KB316" s="62"/>
      <c r="KC316" s="62"/>
      <c r="KD316" s="62"/>
      <c r="KE316" s="62"/>
      <c r="KF316" s="62"/>
      <c r="KG316" s="62"/>
      <c r="KH316" s="62"/>
      <c r="KI316" s="62"/>
      <c r="KJ316" s="62"/>
      <c r="KK316" s="62"/>
      <c r="KL316" s="62"/>
      <c r="KM316" s="62"/>
    </row>
    <row r="317" spans="3:299" s="13" customFormat="1" x14ac:dyDescent="0.25">
      <c r="C317" s="62"/>
      <c r="D317" s="62"/>
      <c r="E317" s="62"/>
      <c r="F317" s="62"/>
      <c r="I317" s="14"/>
      <c r="J317" s="63"/>
      <c r="K317" s="14"/>
      <c r="L317" s="63"/>
      <c r="M317" s="63"/>
      <c r="Q317" s="51"/>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c r="GE317" s="62"/>
      <c r="GF317" s="62"/>
      <c r="GG317" s="62"/>
      <c r="GH317" s="62"/>
      <c r="GI317" s="62"/>
      <c r="GJ317" s="62"/>
      <c r="GK317" s="62"/>
      <c r="GL317" s="62"/>
      <c r="GM317" s="62"/>
      <c r="GN317" s="62"/>
      <c r="GO317" s="62"/>
      <c r="GP317" s="62"/>
      <c r="GQ317" s="62"/>
      <c r="GR317" s="62"/>
      <c r="GS317" s="62"/>
      <c r="GT317" s="62"/>
      <c r="GU317" s="62"/>
      <c r="GV317" s="62"/>
      <c r="GW317" s="62"/>
      <c r="GX317" s="62"/>
      <c r="GY317" s="62"/>
      <c r="GZ317" s="62"/>
      <c r="HA317" s="62"/>
      <c r="HB317" s="62"/>
      <c r="HC317" s="62"/>
      <c r="HD317" s="62"/>
      <c r="HE317" s="62"/>
      <c r="HF317" s="62"/>
      <c r="HG317" s="62"/>
      <c r="HH317" s="62"/>
      <c r="HI317" s="62"/>
      <c r="HJ317" s="62"/>
      <c r="HK317" s="62"/>
      <c r="HL317" s="62"/>
      <c r="HM317" s="62"/>
      <c r="HN317" s="62"/>
      <c r="HO317" s="62"/>
      <c r="HP317" s="62"/>
      <c r="HQ317" s="62"/>
      <c r="HR317" s="62"/>
      <c r="HS317" s="62"/>
      <c r="HT317" s="62"/>
      <c r="HU317" s="62"/>
      <c r="HV317" s="62"/>
      <c r="HW317" s="62"/>
      <c r="HX317" s="62"/>
      <c r="HY317" s="62"/>
      <c r="HZ317" s="62"/>
      <c r="IA317" s="62"/>
      <c r="IB317" s="62"/>
      <c r="IC317" s="62"/>
      <c r="ID317" s="62"/>
      <c r="IE317" s="62"/>
      <c r="IF317" s="62"/>
      <c r="IG317" s="62"/>
      <c r="IH317" s="62"/>
      <c r="II317" s="62"/>
      <c r="IJ317" s="62"/>
      <c r="IK317" s="62"/>
      <c r="IL317" s="62"/>
      <c r="IM317" s="62"/>
      <c r="IN317" s="62"/>
      <c r="IO317" s="62"/>
      <c r="IP317" s="62"/>
      <c r="IQ317" s="62"/>
      <c r="IR317" s="62"/>
      <c r="IS317" s="62"/>
      <c r="IT317" s="62"/>
      <c r="IU317" s="62"/>
      <c r="IV317" s="62"/>
      <c r="IW317" s="62"/>
      <c r="IX317" s="62"/>
      <c r="IY317" s="62"/>
      <c r="IZ317" s="62"/>
      <c r="JA317" s="62"/>
      <c r="JB317" s="62"/>
      <c r="JC317" s="62"/>
      <c r="JD317" s="62"/>
      <c r="JE317" s="62"/>
      <c r="JF317" s="62"/>
      <c r="JG317" s="62"/>
      <c r="JH317" s="62"/>
      <c r="JI317" s="62"/>
      <c r="JJ317" s="62"/>
      <c r="JK317" s="62"/>
      <c r="JL317" s="62"/>
      <c r="JM317" s="62"/>
      <c r="JN317" s="62"/>
      <c r="JO317" s="62"/>
      <c r="JP317" s="62"/>
      <c r="JQ317" s="62"/>
      <c r="JR317" s="62"/>
      <c r="JS317" s="62"/>
      <c r="JT317" s="62"/>
      <c r="JU317" s="62"/>
      <c r="JV317" s="62"/>
      <c r="JW317" s="62"/>
      <c r="JX317" s="62"/>
      <c r="JY317" s="62"/>
      <c r="JZ317" s="62"/>
      <c r="KA317" s="62"/>
      <c r="KB317" s="62"/>
      <c r="KC317" s="62"/>
      <c r="KD317" s="62"/>
      <c r="KE317" s="62"/>
      <c r="KF317" s="62"/>
      <c r="KG317" s="62"/>
      <c r="KH317" s="62"/>
      <c r="KI317" s="62"/>
      <c r="KJ317" s="62"/>
      <c r="KK317" s="62"/>
      <c r="KL317" s="62"/>
      <c r="KM317" s="62"/>
    </row>
    <row r="318" spans="3:299" s="13" customFormat="1" x14ac:dyDescent="0.25">
      <c r="C318" s="62"/>
      <c r="D318" s="62"/>
      <c r="E318" s="62"/>
      <c r="F318" s="62"/>
      <c r="I318" s="14"/>
      <c r="J318" s="63"/>
      <c r="K318" s="14"/>
      <c r="L318" s="63"/>
      <c r="M318" s="63"/>
      <c r="Q318" s="51"/>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c r="GE318" s="62"/>
      <c r="GF318" s="62"/>
      <c r="GG318" s="62"/>
      <c r="GH318" s="62"/>
      <c r="GI318" s="62"/>
      <c r="GJ318" s="62"/>
      <c r="GK318" s="62"/>
      <c r="GL318" s="62"/>
      <c r="GM318" s="62"/>
      <c r="GN318" s="62"/>
      <c r="GO318" s="62"/>
      <c r="GP318" s="62"/>
      <c r="GQ318" s="62"/>
      <c r="GR318" s="62"/>
      <c r="GS318" s="62"/>
      <c r="GT318" s="62"/>
      <c r="GU318" s="62"/>
      <c r="GV318" s="62"/>
      <c r="GW318" s="62"/>
      <c r="GX318" s="62"/>
      <c r="GY318" s="62"/>
      <c r="GZ318" s="62"/>
      <c r="HA318" s="62"/>
      <c r="HB318" s="62"/>
      <c r="HC318" s="62"/>
      <c r="HD318" s="62"/>
      <c r="HE318" s="62"/>
      <c r="HF318" s="62"/>
      <c r="HG318" s="62"/>
      <c r="HH318" s="62"/>
      <c r="HI318" s="62"/>
      <c r="HJ318" s="62"/>
      <c r="HK318" s="62"/>
      <c r="HL318" s="62"/>
      <c r="HM318" s="62"/>
      <c r="HN318" s="62"/>
      <c r="HO318" s="62"/>
      <c r="HP318" s="62"/>
      <c r="HQ318" s="62"/>
      <c r="HR318" s="62"/>
      <c r="HS318" s="62"/>
      <c r="HT318" s="62"/>
      <c r="HU318" s="62"/>
      <c r="HV318" s="62"/>
      <c r="HW318" s="62"/>
      <c r="HX318" s="62"/>
      <c r="HY318" s="62"/>
      <c r="HZ318" s="62"/>
      <c r="IA318" s="62"/>
      <c r="IB318" s="62"/>
      <c r="IC318" s="62"/>
      <c r="ID318" s="62"/>
      <c r="IE318" s="62"/>
      <c r="IF318" s="62"/>
      <c r="IG318" s="62"/>
      <c r="IH318" s="62"/>
      <c r="II318" s="62"/>
      <c r="IJ318" s="62"/>
      <c r="IK318" s="62"/>
      <c r="IL318" s="62"/>
      <c r="IM318" s="62"/>
      <c r="IN318" s="62"/>
      <c r="IO318" s="62"/>
      <c r="IP318" s="62"/>
      <c r="IQ318" s="62"/>
      <c r="IR318" s="62"/>
      <c r="IS318" s="62"/>
      <c r="IT318" s="62"/>
      <c r="IU318" s="62"/>
      <c r="IV318" s="62"/>
      <c r="IW318" s="62"/>
      <c r="IX318" s="62"/>
      <c r="IY318" s="62"/>
      <c r="IZ318" s="62"/>
      <c r="JA318" s="62"/>
      <c r="JB318" s="62"/>
      <c r="JC318" s="62"/>
      <c r="JD318" s="62"/>
      <c r="JE318" s="62"/>
      <c r="JF318" s="62"/>
      <c r="JG318" s="62"/>
      <c r="JH318" s="62"/>
      <c r="JI318" s="62"/>
      <c r="JJ318" s="62"/>
      <c r="JK318" s="62"/>
      <c r="JL318" s="62"/>
      <c r="JM318" s="62"/>
      <c r="JN318" s="62"/>
      <c r="JO318" s="62"/>
      <c r="JP318" s="62"/>
      <c r="JQ318" s="62"/>
      <c r="JR318" s="62"/>
      <c r="JS318" s="62"/>
      <c r="JT318" s="62"/>
      <c r="JU318" s="62"/>
      <c r="JV318" s="62"/>
      <c r="JW318" s="62"/>
      <c r="JX318" s="62"/>
      <c r="JY318" s="62"/>
      <c r="JZ318" s="62"/>
      <c r="KA318" s="62"/>
      <c r="KB318" s="62"/>
      <c r="KC318" s="62"/>
      <c r="KD318" s="62"/>
      <c r="KE318" s="62"/>
      <c r="KF318" s="62"/>
      <c r="KG318" s="62"/>
      <c r="KH318" s="62"/>
      <c r="KI318" s="62"/>
      <c r="KJ318" s="62"/>
      <c r="KK318" s="62"/>
      <c r="KL318" s="62"/>
      <c r="KM318" s="62"/>
    </row>
    <row r="319" spans="3:299" s="13" customFormat="1" x14ac:dyDescent="0.25">
      <c r="C319" s="62"/>
      <c r="D319" s="62"/>
      <c r="E319" s="62"/>
      <c r="F319" s="62"/>
      <c r="I319" s="14"/>
      <c r="J319" s="63"/>
      <c r="K319" s="14"/>
      <c r="L319" s="63"/>
      <c r="M319" s="63"/>
      <c r="Q319" s="51"/>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c r="GE319" s="62"/>
      <c r="GF319" s="62"/>
      <c r="GG319" s="62"/>
      <c r="GH319" s="62"/>
      <c r="GI319" s="62"/>
      <c r="GJ319" s="62"/>
      <c r="GK319" s="62"/>
      <c r="GL319" s="62"/>
      <c r="GM319" s="62"/>
      <c r="GN319" s="62"/>
      <c r="GO319" s="62"/>
      <c r="GP319" s="62"/>
      <c r="GQ319" s="62"/>
      <c r="GR319" s="62"/>
      <c r="GS319" s="62"/>
      <c r="GT319" s="62"/>
      <c r="GU319" s="62"/>
      <c r="GV319" s="62"/>
      <c r="GW319" s="62"/>
      <c r="GX319" s="62"/>
      <c r="GY319" s="62"/>
      <c r="GZ319" s="62"/>
      <c r="HA319" s="62"/>
      <c r="HB319" s="62"/>
      <c r="HC319" s="62"/>
      <c r="HD319" s="62"/>
      <c r="HE319" s="62"/>
      <c r="HF319" s="62"/>
      <c r="HG319" s="62"/>
      <c r="HH319" s="62"/>
      <c r="HI319" s="62"/>
      <c r="HJ319" s="62"/>
      <c r="HK319" s="62"/>
      <c r="HL319" s="62"/>
      <c r="HM319" s="62"/>
      <c r="HN319" s="62"/>
      <c r="HO319" s="62"/>
      <c r="HP319" s="62"/>
      <c r="HQ319" s="62"/>
      <c r="HR319" s="62"/>
      <c r="HS319" s="62"/>
      <c r="HT319" s="62"/>
      <c r="HU319" s="62"/>
      <c r="HV319" s="62"/>
      <c r="HW319" s="62"/>
      <c r="HX319" s="62"/>
      <c r="HY319" s="62"/>
      <c r="HZ319" s="62"/>
      <c r="IA319" s="62"/>
      <c r="IB319" s="62"/>
      <c r="IC319" s="62"/>
      <c r="ID319" s="62"/>
      <c r="IE319" s="62"/>
      <c r="IF319" s="62"/>
      <c r="IG319" s="62"/>
      <c r="IH319" s="62"/>
      <c r="II319" s="62"/>
      <c r="IJ319" s="62"/>
      <c r="IK319" s="62"/>
      <c r="IL319" s="62"/>
      <c r="IM319" s="62"/>
      <c r="IN319" s="62"/>
      <c r="IO319" s="62"/>
      <c r="IP319" s="62"/>
      <c r="IQ319" s="62"/>
      <c r="IR319" s="62"/>
      <c r="IS319" s="62"/>
      <c r="IT319" s="62"/>
      <c r="IU319" s="62"/>
      <c r="IV319" s="62"/>
      <c r="IW319" s="62"/>
      <c r="IX319" s="62"/>
      <c r="IY319" s="62"/>
      <c r="IZ319" s="62"/>
      <c r="JA319" s="62"/>
      <c r="JB319" s="62"/>
      <c r="JC319" s="62"/>
      <c r="JD319" s="62"/>
      <c r="JE319" s="62"/>
      <c r="JF319" s="62"/>
      <c r="JG319" s="62"/>
      <c r="JH319" s="62"/>
      <c r="JI319" s="62"/>
      <c r="JJ319" s="62"/>
      <c r="JK319" s="62"/>
      <c r="JL319" s="62"/>
      <c r="JM319" s="62"/>
      <c r="JN319" s="62"/>
      <c r="JO319" s="62"/>
      <c r="JP319" s="62"/>
      <c r="JQ319" s="62"/>
      <c r="JR319" s="62"/>
      <c r="JS319" s="62"/>
      <c r="JT319" s="62"/>
      <c r="JU319" s="62"/>
      <c r="JV319" s="62"/>
      <c r="JW319" s="62"/>
      <c r="JX319" s="62"/>
      <c r="JY319" s="62"/>
      <c r="JZ319" s="62"/>
      <c r="KA319" s="62"/>
      <c r="KB319" s="62"/>
      <c r="KC319" s="62"/>
      <c r="KD319" s="62"/>
      <c r="KE319" s="62"/>
      <c r="KF319" s="62"/>
      <c r="KG319" s="62"/>
      <c r="KH319" s="62"/>
      <c r="KI319" s="62"/>
      <c r="KJ319" s="62"/>
      <c r="KK319" s="62"/>
      <c r="KL319" s="62"/>
      <c r="KM319" s="62"/>
    </row>
    <row r="320" spans="3:299" s="13" customFormat="1" x14ac:dyDescent="0.25">
      <c r="C320" s="62"/>
      <c r="D320" s="62"/>
      <c r="E320" s="62"/>
      <c r="F320" s="62"/>
      <c r="I320" s="14"/>
      <c r="J320" s="63"/>
      <c r="K320" s="14"/>
      <c r="L320" s="63"/>
      <c r="M320" s="63"/>
      <c r="Q320" s="51"/>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c r="GE320" s="62"/>
      <c r="GF320" s="62"/>
      <c r="GG320" s="62"/>
      <c r="GH320" s="62"/>
      <c r="GI320" s="62"/>
      <c r="GJ320" s="62"/>
      <c r="GK320" s="62"/>
      <c r="GL320" s="62"/>
      <c r="GM320" s="62"/>
      <c r="GN320" s="62"/>
      <c r="GO320" s="62"/>
      <c r="GP320" s="62"/>
      <c r="GQ320" s="62"/>
      <c r="GR320" s="62"/>
      <c r="GS320" s="62"/>
      <c r="GT320" s="62"/>
      <c r="GU320" s="62"/>
      <c r="GV320" s="62"/>
      <c r="GW320" s="62"/>
      <c r="GX320" s="62"/>
      <c r="GY320" s="62"/>
      <c r="GZ320" s="62"/>
      <c r="HA320" s="62"/>
      <c r="HB320" s="62"/>
      <c r="HC320" s="62"/>
      <c r="HD320" s="62"/>
      <c r="HE320" s="62"/>
      <c r="HF320" s="62"/>
      <c r="HG320" s="62"/>
      <c r="HH320" s="62"/>
      <c r="HI320" s="62"/>
      <c r="HJ320" s="62"/>
      <c r="HK320" s="62"/>
      <c r="HL320" s="62"/>
      <c r="HM320" s="62"/>
      <c r="HN320" s="62"/>
      <c r="HO320" s="62"/>
      <c r="HP320" s="62"/>
      <c r="HQ320" s="62"/>
      <c r="HR320" s="62"/>
      <c r="HS320" s="62"/>
      <c r="HT320" s="62"/>
      <c r="HU320" s="62"/>
      <c r="HV320" s="62"/>
      <c r="HW320" s="62"/>
      <c r="HX320" s="62"/>
      <c r="HY320" s="62"/>
      <c r="HZ320" s="62"/>
      <c r="IA320" s="62"/>
      <c r="IB320" s="62"/>
      <c r="IC320" s="62"/>
      <c r="ID320" s="62"/>
      <c r="IE320" s="62"/>
      <c r="IF320" s="62"/>
      <c r="IG320" s="62"/>
      <c r="IH320" s="62"/>
      <c r="II320" s="62"/>
      <c r="IJ320" s="62"/>
      <c r="IK320" s="62"/>
      <c r="IL320" s="62"/>
      <c r="IM320" s="62"/>
      <c r="IN320" s="62"/>
      <c r="IO320" s="62"/>
      <c r="IP320" s="62"/>
      <c r="IQ320" s="62"/>
      <c r="IR320" s="62"/>
      <c r="IS320" s="62"/>
      <c r="IT320" s="62"/>
      <c r="IU320" s="62"/>
      <c r="IV320" s="62"/>
      <c r="IW320" s="62"/>
      <c r="IX320" s="62"/>
      <c r="IY320" s="62"/>
      <c r="IZ320" s="62"/>
      <c r="JA320" s="62"/>
      <c r="JB320" s="62"/>
      <c r="JC320" s="62"/>
      <c r="JD320" s="62"/>
      <c r="JE320" s="62"/>
      <c r="JF320" s="62"/>
      <c r="JG320" s="62"/>
      <c r="JH320" s="62"/>
      <c r="JI320" s="62"/>
      <c r="JJ320" s="62"/>
      <c r="JK320" s="62"/>
      <c r="JL320" s="62"/>
      <c r="JM320" s="62"/>
      <c r="JN320" s="62"/>
      <c r="JO320" s="62"/>
      <c r="JP320" s="62"/>
      <c r="JQ320" s="62"/>
      <c r="JR320" s="62"/>
      <c r="JS320" s="62"/>
      <c r="JT320" s="62"/>
      <c r="JU320" s="62"/>
      <c r="JV320" s="62"/>
      <c r="JW320" s="62"/>
      <c r="JX320" s="62"/>
      <c r="JY320" s="62"/>
      <c r="JZ320" s="62"/>
      <c r="KA320" s="62"/>
      <c r="KB320" s="62"/>
      <c r="KC320" s="62"/>
      <c r="KD320" s="62"/>
      <c r="KE320" s="62"/>
      <c r="KF320" s="62"/>
      <c r="KG320" s="62"/>
      <c r="KH320" s="62"/>
      <c r="KI320" s="62"/>
      <c r="KJ320" s="62"/>
      <c r="KK320" s="62"/>
      <c r="KL320" s="62"/>
      <c r="KM320" s="62"/>
    </row>
    <row r="321" spans="3:299" s="13" customFormat="1" x14ac:dyDescent="0.25">
      <c r="C321" s="62"/>
      <c r="D321" s="62"/>
      <c r="E321" s="62"/>
      <c r="F321" s="62"/>
      <c r="I321" s="14"/>
      <c r="J321" s="63"/>
      <c r="K321" s="14"/>
      <c r="L321" s="63"/>
      <c r="M321" s="63"/>
      <c r="Q321" s="51"/>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c r="GE321" s="62"/>
      <c r="GF321" s="62"/>
      <c r="GG321" s="62"/>
      <c r="GH321" s="62"/>
      <c r="GI321" s="62"/>
      <c r="GJ321" s="62"/>
      <c r="GK321" s="62"/>
      <c r="GL321" s="62"/>
      <c r="GM321" s="62"/>
      <c r="GN321" s="62"/>
      <c r="GO321" s="62"/>
      <c r="GP321" s="62"/>
      <c r="GQ321" s="62"/>
      <c r="GR321" s="62"/>
      <c r="GS321" s="62"/>
      <c r="GT321" s="62"/>
      <c r="GU321" s="62"/>
      <c r="GV321" s="62"/>
      <c r="GW321" s="62"/>
      <c r="GX321" s="62"/>
      <c r="GY321" s="62"/>
      <c r="GZ321" s="62"/>
      <c r="HA321" s="62"/>
      <c r="HB321" s="62"/>
      <c r="HC321" s="62"/>
      <c r="HD321" s="62"/>
      <c r="HE321" s="62"/>
      <c r="HF321" s="62"/>
      <c r="HG321" s="62"/>
      <c r="HH321" s="62"/>
      <c r="HI321" s="62"/>
      <c r="HJ321" s="62"/>
      <c r="HK321" s="62"/>
      <c r="HL321" s="62"/>
      <c r="HM321" s="62"/>
      <c r="HN321" s="62"/>
      <c r="HO321" s="62"/>
      <c r="HP321" s="62"/>
      <c r="HQ321" s="62"/>
      <c r="HR321" s="62"/>
      <c r="HS321" s="62"/>
      <c r="HT321" s="62"/>
      <c r="HU321" s="62"/>
      <c r="HV321" s="62"/>
      <c r="HW321" s="62"/>
      <c r="HX321" s="62"/>
      <c r="HY321" s="62"/>
      <c r="HZ321" s="62"/>
      <c r="IA321" s="62"/>
      <c r="IB321" s="62"/>
      <c r="IC321" s="62"/>
      <c r="ID321" s="62"/>
      <c r="IE321" s="62"/>
      <c r="IF321" s="62"/>
      <c r="IG321" s="62"/>
      <c r="IH321" s="62"/>
      <c r="II321" s="62"/>
      <c r="IJ321" s="62"/>
      <c r="IK321" s="62"/>
      <c r="IL321" s="62"/>
      <c r="IM321" s="62"/>
      <c r="IN321" s="62"/>
      <c r="IO321" s="62"/>
      <c r="IP321" s="62"/>
      <c r="IQ321" s="62"/>
      <c r="IR321" s="62"/>
      <c r="IS321" s="62"/>
      <c r="IT321" s="62"/>
      <c r="IU321" s="62"/>
      <c r="IV321" s="62"/>
      <c r="IW321" s="62"/>
      <c r="IX321" s="62"/>
      <c r="IY321" s="62"/>
      <c r="IZ321" s="62"/>
      <c r="JA321" s="62"/>
      <c r="JB321" s="62"/>
      <c r="JC321" s="62"/>
      <c r="JD321" s="62"/>
      <c r="JE321" s="62"/>
      <c r="JF321" s="62"/>
      <c r="JG321" s="62"/>
      <c r="JH321" s="62"/>
      <c r="JI321" s="62"/>
      <c r="JJ321" s="62"/>
      <c r="JK321" s="62"/>
      <c r="JL321" s="62"/>
      <c r="JM321" s="62"/>
      <c r="JN321" s="62"/>
      <c r="JO321" s="62"/>
      <c r="JP321" s="62"/>
      <c r="JQ321" s="62"/>
      <c r="JR321" s="62"/>
      <c r="JS321" s="62"/>
      <c r="JT321" s="62"/>
      <c r="JU321" s="62"/>
      <c r="JV321" s="62"/>
      <c r="JW321" s="62"/>
      <c r="JX321" s="62"/>
      <c r="JY321" s="62"/>
      <c r="JZ321" s="62"/>
      <c r="KA321" s="62"/>
      <c r="KB321" s="62"/>
      <c r="KC321" s="62"/>
      <c r="KD321" s="62"/>
      <c r="KE321" s="62"/>
      <c r="KF321" s="62"/>
      <c r="KG321" s="62"/>
      <c r="KH321" s="62"/>
      <c r="KI321" s="62"/>
      <c r="KJ321" s="62"/>
      <c r="KK321" s="62"/>
      <c r="KL321" s="62"/>
      <c r="KM321" s="62"/>
    </row>
    <row r="322" spans="3:299" s="13" customFormat="1" x14ac:dyDescent="0.25">
      <c r="C322" s="62"/>
      <c r="D322" s="62"/>
      <c r="E322" s="62"/>
      <c r="F322" s="62"/>
      <c r="I322" s="14"/>
      <c r="J322" s="63"/>
      <c r="K322" s="14"/>
      <c r="L322" s="63"/>
      <c r="M322" s="63"/>
      <c r="Q322" s="51"/>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c r="GE322" s="62"/>
      <c r="GF322" s="62"/>
      <c r="GG322" s="62"/>
      <c r="GH322" s="62"/>
      <c r="GI322" s="62"/>
      <c r="GJ322" s="62"/>
      <c r="GK322" s="62"/>
      <c r="GL322" s="62"/>
      <c r="GM322" s="62"/>
      <c r="GN322" s="62"/>
      <c r="GO322" s="62"/>
      <c r="GP322" s="62"/>
      <c r="GQ322" s="62"/>
      <c r="GR322" s="62"/>
      <c r="GS322" s="62"/>
      <c r="GT322" s="62"/>
      <c r="GU322" s="62"/>
      <c r="GV322" s="62"/>
      <c r="GW322" s="62"/>
      <c r="GX322" s="62"/>
      <c r="GY322" s="62"/>
      <c r="GZ322" s="62"/>
      <c r="HA322" s="62"/>
      <c r="HB322" s="62"/>
      <c r="HC322" s="62"/>
      <c r="HD322" s="62"/>
      <c r="HE322" s="62"/>
      <c r="HF322" s="62"/>
      <c r="HG322" s="62"/>
      <c r="HH322" s="62"/>
      <c r="HI322" s="62"/>
      <c r="HJ322" s="62"/>
      <c r="HK322" s="62"/>
      <c r="HL322" s="62"/>
      <c r="HM322" s="62"/>
      <c r="HN322" s="62"/>
      <c r="HO322" s="62"/>
      <c r="HP322" s="62"/>
      <c r="HQ322" s="62"/>
      <c r="HR322" s="62"/>
      <c r="HS322" s="62"/>
      <c r="HT322" s="62"/>
      <c r="HU322" s="62"/>
      <c r="HV322" s="62"/>
      <c r="HW322" s="62"/>
      <c r="HX322" s="62"/>
      <c r="HY322" s="62"/>
      <c r="HZ322" s="62"/>
      <c r="IA322" s="62"/>
      <c r="IB322" s="62"/>
      <c r="IC322" s="62"/>
      <c r="ID322" s="62"/>
      <c r="IE322" s="62"/>
      <c r="IF322" s="62"/>
      <c r="IG322" s="62"/>
      <c r="IH322" s="62"/>
      <c r="II322" s="62"/>
      <c r="IJ322" s="62"/>
      <c r="IK322" s="62"/>
      <c r="IL322" s="62"/>
      <c r="IM322" s="62"/>
      <c r="IN322" s="62"/>
      <c r="IO322" s="62"/>
      <c r="IP322" s="62"/>
      <c r="IQ322" s="62"/>
      <c r="IR322" s="62"/>
      <c r="IS322" s="62"/>
      <c r="IT322" s="62"/>
      <c r="IU322" s="62"/>
      <c r="IV322" s="62"/>
      <c r="IW322" s="62"/>
      <c r="IX322" s="62"/>
      <c r="IY322" s="62"/>
      <c r="IZ322" s="62"/>
      <c r="JA322" s="62"/>
      <c r="JB322" s="62"/>
      <c r="JC322" s="62"/>
      <c r="JD322" s="62"/>
      <c r="JE322" s="62"/>
      <c r="JF322" s="62"/>
      <c r="JG322" s="62"/>
      <c r="JH322" s="62"/>
      <c r="JI322" s="62"/>
      <c r="JJ322" s="62"/>
      <c r="JK322" s="62"/>
      <c r="JL322" s="62"/>
      <c r="JM322" s="62"/>
      <c r="JN322" s="62"/>
      <c r="JO322" s="62"/>
      <c r="JP322" s="62"/>
      <c r="JQ322" s="62"/>
      <c r="JR322" s="62"/>
      <c r="JS322" s="62"/>
      <c r="JT322" s="62"/>
      <c r="JU322" s="62"/>
      <c r="JV322" s="62"/>
      <c r="JW322" s="62"/>
      <c r="JX322" s="62"/>
      <c r="JY322" s="62"/>
      <c r="JZ322" s="62"/>
      <c r="KA322" s="62"/>
      <c r="KB322" s="62"/>
      <c r="KC322" s="62"/>
      <c r="KD322" s="62"/>
      <c r="KE322" s="62"/>
      <c r="KF322" s="62"/>
      <c r="KG322" s="62"/>
      <c r="KH322" s="62"/>
      <c r="KI322" s="62"/>
      <c r="KJ322" s="62"/>
      <c r="KK322" s="62"/>
      <c r="KL322" s="62"/>
      <c r="KM322" s="62"/>
    </row>
    <row r="323" spans="3:299" s="13" customFormat="1" x14ac:dyDescent="0.25">
      <c r="C323" s="62"/>
      <c r="D323" s="62"/>
      <c r="E323" s="62"/>
      <c r="F323" s="62"/>
      <c r="I323" s="14"/>
      <c r="J323" s="63"/>
      <c r="K323" s="14"/>
      <c r="L323" s="63"/>
      <c r="M323" s="63"/>
      <c r="Q323" s="51"/>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c r="GE323" s="62"/>
      <c r="GF323" s="62"/>
      <c r="GG323" s="62"/>
      <c r="GH323" s="62"/>
      <c r="GI323" s="62"/>
      <c r="GJ323" s="62"/>
      <c r="GK323" s="62"/>
      <c r="GL323" s="62"/>
      <c r="GM323" s="62"/>
      <c r="GN323" s="62"/>
      <c r="GO323" s="62"/>
      <c r="GP323" s="62"/>
      <c r="GQ323" s="62"/>
      <c r="GR323" s="62"/>
      <c r="GS323" s="62"/>
      <c r="GT323" s="62"/>
      <c r="GU323" s="62"/>
      <c r="GV323" s="62"/>
      <c r="GW323" s="62"/>
      <c r="GX323" s="62"/>
      <c r="GY323" s="62"/>
      <c r="GZ323" s="62"/>
      <c r="HA323" s="62"/>
      <c r="HB323" s="62"/>
      <c r="HC323" s="62"/>
      <c r="HD323" s="62"/>
      <c r="HE323" s="62"/>
      <c r="HF323" s="62"/>
      <c r="HG323" s="62"/>
      <c r="HH323" s="62"/>
      <c r="HI323" s="62"/>
      <c r="HJ323" s="62"/>
      <c r="HK323" s="62"/>
      <c r="HL323" s="62"/>
      <c r="HM323" s="62"/>
      <c r="HN323" s="62"/>
      <c r="HO323" s="62"/>
      <c r="HP323" s="62"/>
      <c r="HQ323" s="62"/>
      <c r="HR323" s="62"/>
      <c r="HS323" s="62"/>
      <c r="HT323" s="62"/>
      <c r="HU323" s="62"/>
      <c r="HV323" s="62"/>
      <c r="HW323" s="62"/>
      <c r="HX323" s="62"/>
      <c r="HY323" s="62"/>
      <c r="HZ323" s="62"/>
      <c r="IA323" s="62"/>
      <c r="IB323" s="62"/>
      <c r="IC323" s="62"/>
      <c r="ID323" s="62"/>
      <c r="IE323" s="62"/>
      <c r="IF323" s="62"/>
      <c r="IG323" s="62"/>
      <c r="IH323" s="62"/>
      <c r="II323" s="62"/>
      <c r="IJ323" s="62"/>
      <c r="IK323" s="62"/>
      <c r="IL323" s="62"/>
      <c r="IM323" s="62"/>
      <c r="IN323" s="62"/>
      <c r="IO323" s="62"/>
      <c r="IP323" s="62"/>
      <c r="IQ323" s="62"/>
      <c r="IR323" s="62"/>
      <c r="IS323" s="62"/>
      <c r="IT323" s="62"/>
      <c r="IU323" s="62"/>
      <c r="IV323" s="62"/>
      <c r="IW323" s="62"/>
      <c r="IX323" s="62"/>
      <c r="IY323" s="62"/>
      <c r="IZ323" s="62"/>
      <c r="JA323" s="62"/>
      <c r="JB323" s="62"/>
      <c r="JC323" s="62"/>
      <c r="JD323" s="62"/>
      <c r="JE323" s="62"/>
      <c r="JF323" s="62"/>
      <c r="JG323" s="62"/>
      <c r="JH323" s="62"/>
      <c r="JI323" s="62"/>
      <c r="JJ323" s="62"/>
      <c r="JK323" s="62"/>
      <c r="JL323" s="62"/>
      <c r="JM323" s="62"/>
      <c r="JN323" s="62"/>
      <c r="JO323" s="62"/>
      <c r="JP323" s="62"/>
      <c r="JQ323" s="62"/>
      <c r="JR323" s="62"/>
      <c r="JS323" s="62"/>
      <c r="JT323" s="62"/>
      <c r="JU323" s="62"/>
      <c r="JV323" s="62"/>
      <c r="JW323" s="62"/>
      <c r="JX323" s="62"/>
      <c r="JY323" s="62"/>
      <c r="JZ323" s="62"/>
      <c r="KA323" s="62"/>
      <c r="KB323" s="62"/>
      <c r="KC323" s="62"/>
      <c r="KD323" s="62"/>
      <c r="KE323" s="62"/>
      <c r="KF323" s="62"/>
      <c r="KG323" s="62"/>
      <c r="KH323" s="62"/>
      <c r="KI323" s="62"/>
      <c r="KJ323" s="62"/>
      <c r="KK323" s="62"/>
      <c r="KL323" s="62"/>
      <c r="KM323" s="62"/>
    </row>
    <row r="324" spans="3:299" s="13" customFormat="1" x14ac:dyDescent="0.25">
      <c r="C324" s="62"/>
      <c r="D324" s="62"/>
      <c r="E324" s="62"/>
      <c r="F324" s="62"/>
      <c r="I324" s="14"/>
      <c r="J324" s="63"/>
      <c r="K324" s="14"/>
      <c r="L324" s="63"/>
      <c r="M324" s="63"/>
      <c r="Q324" s="51"/>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c r="GE324" s="62"/>
      <c r="GF324" s="62"/>
      <c r="GG324" s="62"/>
      <c r="GH324" s="62"/>
      <c r="GI324" s="62"/>
      <c r="GJ324" s="62"/>
      <c r="GK324" s="62"/>
      <c r="GL324" s="62"/>
      <c r="GM324" s="62"/>
      <c r="GN324" s="62"/>
      <c r="GO324" s="62"/>
      <c r="GP324" s="62"/>
      <c r="GQ324" s="62"/>
      <c r="GR324" s="62"/>
      <c r="GS324" s="62"/>
      <c r="GT324" s="62"/>
      <c r="GU324" s="62"/>
      <c r="GV324" s="62"/>
      <c r="GW324" s="62"/>
      <c r="GX324" s="62"/>
      <c r="GY324" s="62"/>
      <c r="GZ324" s="62"/>
      <c r="HA324" s="62"/>
      <c r="HB324" s="62"/>
      <c r="HC324" s="62"/>
      <c r="HD324" s="62"/>
      <c r="HE324" s="62"/>
      <c r="HF324" s="62"/>
      <c r="HG324" s="62"/>
      <c r="HH324" s="62"/>
      <c r="HI324" s="62"/>
      <c r="HJ324" s="62"/>
      <c r="HK324" s="62"/>
      <c r="HL324" s="62"/>
      <c r="HM324" s="62"/>
      <c r="HN324" s="62"/>
      <c r="HO324" s="62"/>
      <c r="HP324" s="62"/>
      <c r="HQ324" s="62"/>
      <c r="HR324" s="62"/>
      <c r="HS324" s="62"/>
      <c r="HT324" s="62"/>
      <c r="HU324" s="62"/>
      <c r="HV324" s="62"/>
      <c r="HW324" s="62"/>
      <c r="HX324" s="62"/>
      <c r="HY324" s="62"/>
      <c r="HZ324" s="62"/>
      <c r="IA324" s="62"/>
      <c r="IB324" s="62"/>
      <c r="IC324" s="62"/>
      <c r="ID324" s="62"/>
      <c r="IE324" s="62"/>
      <c r="IF324" s="62"/>
      <c r="IG324" s="62"/>
      <c r="IH324" s="62"/>
      <c r="II324" s="62"/>
      <c r="IJ324" s="62"/>
      <c r="IK324" s="62"/>
      <c r="IL324" s="62"/>
      <c r="IM324" s="62"/>
      <c r="IN324" s="62"/>
      <c r="IO324" s="62"/>
      <c r="IP324" s="62"/>
      <c r="IQ324" s="62"/>
      <c r="IR324" s="62"/>
      <c r="IS324" s="62"/>
      <c r="IT324" s="62"/>
      <c r="IU324" s="62"/>
      <c r="IV324" s="62"/>
      <c r="IW324" s="62"/>
      <c r="IX324" s="62"/>
      <c r="IY324" s="62"/>
      <c r="IZ324" s="62"/>
      <c r="JA324" s="62"/>
      <c r="JB324" s="62"/>
      <c r="JC324" s="62"/>
      <c r="JD324" s="62"/>
      <c r="JE324" s="62"/>
      <c r="JF324" s="62"/>
      <c r="JG324" s="62"/>
      <c r="JH324" s="62"/>
      <c r="JI324" s="62"/>
      <c r="JJ324" s="62"/>
      <c r="JK324" s="62"/>
      <c r="JL324" s="62"/>
      <c r="JM324" s="62"/>
      <c r="JN324" s="62"/>
      <c r="JO324" s="62"/>
      <c r="JP324" s="62"/>
      <c r="JQ324" s="62"/>
      <c r="JR324" s="62"/>
      <c r="JS324" s="62"/>
      <c r="JT324" s="62"/>
      <c r="JU324" s="62"/>
      <c r="JV324" s="62"/>
      <c r="JW324" s="62"/>
      <c r="JX324" s="62"/>
      <c r="JY324" s="62"/>
      <c r="JZ324" s="62"/>
      <c r="KA324" s="62"/>
      <c r="KB324" s="62"/>
      <c r="KC324" s="62"/>
      <c r="KD324" s="62"/>
      <c r="KE324" s="62"/>
      <c r="KF324" s="62"/>
      <c r="KG324" s="62"/>
      <c r="KH324" s="62"/>
      <c r="KI324" s="62"/>
      <c r="KJ324" s="62"/>
      <c r="KK324" s="62"/>
      <c r="KL324" s="62"/>
      <c r="KM324" s="62"/>
    </row>
    <row r="325" spans="3:299" s="13" customFormat="1" x14ac:dyDescent="0.25">
      <c r="C325" s="62"/>
      <c r="D325" s="62"/>
      <c r="E325" s="62"/>
      <c r="F325" s="62"/>
      <c r="I325" s="14"/>
      <c r="J325" s="63"/>
      <c r="K325" s="14"/>
      <c r="L325" s="63"/>
      <c r="M325" s="63"/>
      <c r="Q325" s="51"/>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c r="GN325" s="62"/>
      <c r="GO325" s="62"/>
      <c r="GP325" s="62"/>
      <c r="GQ325" s="62"/>
      <c r="GR325" s="62"/>
      <c r="GS325" s="62"/>
      <c r="GT325" s="62"/>
      <c r="GU325" s="62"/>
      <c r="GV325" s="62"/>
      <c r="GW325" s="62"/>
      <c r="GX325" s="62"/>
      <c r="GY325" s="62"/>
      <c r="GZ325" s="62"/>
      <c r="HA325" s="62"/>
      <c r="HB325" s="62"/>
      <c r="HC325" s="62"/>
      <c r="HD325" s="62"/>
      <c r="HE325" s="62"/>
      <c r="HF325" s="62"/>
      <c r="HG325" s="62"/>
      <c r="HH325" s="62"/>
      <c r="HI325" s="62"/>
      <c r="HJ325" s="62"/>
      <c r="HK325" s="62"/>
      <c r="HL325" s="62"/>
      <c r="HM325" s="62"/>
      <c r="HN325" s="62"/>
      <c r="HO325" s="62"/>
      <c r="HP325" s="62"/>
      <c r="HQ325" s="62"/>
      <c r="HR325" s="62"/>
      <c r="HS325" s="62"/>
      <c r="HT325" s="62"/>
      <c r="HU325" s="62"/>
      <c r="HV325" s="62"/>
      <c r="HW325" s="62"/>
      <c r="HX325" s="62"/>
      <c r="HY325" s="62"/>
      <c r="HZ325" s="62"/>
      <c r="IA325" s="62"/>
      <c r="IB325" s="62"/>
      <c r="IC325" s="62"/>
      <c r="ID325" s="62"/>
      <c r="IE325" s="62"/>
      <c r="IF325" s="62"/>
      <c r="IG325" s="62"/>
      <c r="IH325" s="62"/>
      <c r="II325" s="62"/>
      <c r="IJ325" s="62"/>
      <c r="IK325" s="62"/>
      <c r="IL325" s="62"/>
      <c r="IM325" s="62"/>
      <c r="IN325" s="62"/>
      <c r="IO325" s="62"/>
      <c r="IP325" s="62"/>
      <c r="IQ325" s="62"/>
      <c r="IR325" s="62"/>
      <c r="IS325" s="62"/>
      <c r="IT325" s="62"/>
      <c r="IU325" s="62"/>
      <c r="IV325" s="62"/>
      <c r="IW325" s="62"/>
      <c r="IX325" s="62"/>
      <c r="IY325" s="62"/>
      <c r="IZ325" s="62"/>
      <c r="JA325" s="62"/>
      <c r="JB325" s="62"/>
      <c r="JC325" s="62"/>
      <c r="JD325" s="62"/>
      <c r="JE325" s="62"/>
      <c r="JF325" s="62"/>
      <c r="JG325" s="62"/>
      <c r="JH325" s="62"/>
      <c r="JI325" s="62"/>
      <c r="JJ325" s="62"/>
      <c r="JK325" s="62"/>
      <c r="JL325" s="62"/>
      <c r="JM325" s="62"/>
      <c r="JN325" s="62"/>
      <c r="JO325" s="62"/>
      <c r="JP325" s="62"/>
      <c r="JQ325" s="62"/>
      <c r="JR325" s="62"/>
      <c r="JS325" s="62"/>
      <c r="JT325" s="62"/>
      <c r="JU325" s="62"/>
      <c r="JV325" s="62"/>
      <c r="JW325" s="62"/>
      <c r="JX325" s="62"/>
      <c r="JY325" s="62"/>
      <c r="JZ325" s="62"/>
      <c r="KA325" s="62"/>
      <c r="KB325" s="62"/>
      <c r="KC325" s="62"/>
      <c r="KD325" s="62"/>
      <c r="KE325" s="62"/>
      <c r="KF325" s="62"/>
      <c r="KG325" s="62"/>
      <c r="KH325" s="62"/>
      <c r="KI325" s="62"/>
      <c r="KJ325" s="62"/>
      <c r="KK325" s="62"/>
      <c r="KL325" s="62"/>
      <c r="KM325" s="62"/>
    </row>
    <row r="326" spans="3:299" s="13" customFormat="1" x14ac:dyDescent="0.25">
      <c r="C326" s="62"/>
      <c r="D326" s="62"/>
      <c r="E326" s="62"/>
      <c r="F326" s="62"/>
      <c r="I326" s="14"/>
      <c r="J326" s="63"/>
      <c r="K326" s="14"/>
      <c r="L326" s="63"/>
      <c r="M326" s="63"/>
      <c r="Q326" s="51"/>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c r="GN326" s="62"/>
      <c r="GO326" s="62"/>
      <c r="GP326" s="62"/>
      <c r="GQ326" s="62"/>
      <c r="GR326" s="62"/>
      <c r="GS326" s="62"/>
      <c r="GT326" s="62"/>
      <c r="GU326" s="62"/>
      <c r="GV326" s="62"/>
      <c r="GW326" s="62"/>
      <c r="GX326" s="62"/>
      <c r="GY326" s="62"/>
      <c r="GZ326" s="62"/>
      <c r="HA326" s="62"/>
      <c r="HB326" s="62"/>
      <c r="HC326" s="62"/>
      <c r="HD326" s="62"/>
      <c r="HE326" s="62"/>
      <c r="HF326" s="62"/>
      <c r="HG326" s="62"/>
      <c r="HH326" s="62"/>
      <c r="HI326" s="62"/>
      <c r="HJ326" s="62"/>
      <c r="HK326" s="62"/>
      <c r="HL326" s="62"/>
      <c r="HM326" s="62"/>
      <c r="HN326" s="62"/>
      <c r="HO326" s="62"/>
      <c r="HP326" s="62"/>
      <c r="HQ326" s="62"/>
      <c r="HR326" s="62"/>
      <c r="HS326" s="62"/>
      <c r="HT326" s="62"/>
      <c r="HU326" s="62"/>
      <c r="HV326" s="62"/>
      <c r="HW326" s="62"/>
      <c r="HX326" s="62"/>
      <c r="HY326" s="62"/>
      <c r="HZ326" s="62"/>
      <c r="IA326" s="62"/>
      <c r="IB326" s="62"/>
      <c r="IC326" s="62"/>
      <c r="ID326" s="62"/>
      <c r="IE326" s="62"/>
      <c r="IF326" s="62"/>
      <c r="IG326" s="62"/>
      <c r="IH326" s="62"/>
      <c r="II326" s="62"/>
      <c r="IJ326" s="62"/>
      <c r="IK326" s="62"/>
      <c r="IL326" s="62"/>
      <c r="IM326" s="62"/>
      <c r="IN326" s="62"/>
      <c r="IO326" s="62"/>
      <c r="IP326" s="62"/>
      <c r="IQ326" s="62"/>
      <c r="IR326" s="62"/>
      <c r="IS326" s="62"/>
      <c r="IT326" s="62"/>
      <c r="IU326" s="62"/>
      <c r="IV326" s="62"/>
      <c r="IW326" s="62"/>
      <c r="IX326" s="62"/>
      <c r="IY326" s="62"/>
      <c r="IZ326" s="62"/>
      <c r="JA326" s="62"/>
      <c r="JB326" s="62"/>
      <c r="JC326" s="62"/>
      <c r="JD326" s="62"/>
      <c r="JE326" s="62"/>
      <c r="JF326" s="62"/>
      <c r="JG326" s="62"/>
      <c r="JH326" s="62"/>
      <c r="JI326" s="62"/>
      <c r="JJ326" s="62"/>
      <c r="JK326" s="62"/>
      <c r="JL326" s="62"/>
      <c r="JM326" s="62"/>
      <c r="JN326" s="62"/>
      <c r="JO326" s="62"/>
      <c r="JP326" s="62"/>
      <c r="JQ326" s="62"/>
      <c r="JR326" s="62"/>
      <c r="JS326" s="62"/>
      <c r="JT326" s="62"/>
      <c r="JU326" s="62"/>
      <c r="JV326" s="62"/>
      <c r="JW326" s="62"/>
      <c r="JX326" s="62"/>
      <c r="JY326" s="62"/>
      <c r="JZ326" s="62"/>
      <c r="KA326" s="62"/>
      <c r="KB326" s="62"/>
      <c r="KC326" s="62"/>
      <c r="KD326" s="62"/>
      <c r="KE326" s="62"/>
      <c r="KF326" s="62"/>
      <c r="KG326" s="62"/>
      <c r="KH326" s="62"/>
      <c r="KI326" s="62"/>
      <c r="KJ326" s="62"/>
      <c r="KK326" s="62"/>
      <c r="KL326" s="62"/>
      <c r="KM326" s="62"/>
    </row>
    <row r="327" spans="3:299" s="13" customFormat="1" x14ac:dyDescent="0.25">
      <c r="C327" s="62"/>
      <c r="D327" s="62"/>
      <c r="E327" s="62"/>
      <c r="F327" s="62"/>
      <c r="I327" s="14"/>
      <c r="J327" s="63"/>
      <c r="K327" s="14"/>
      <c r="L327" s="63"/>
      <c r="M327" s="63"/>
      <c r="Q327" s="51"/>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c r="GN327" s="62"/>
      <c r="GO327" s="62"/>
      <c r="GP327" s="62"/>
      <c r="GQ327" s="62"/>
      <c r="GR327" s="62"/>
      <c r="GS327" s="62"/>
      <c r="GT327" s="62"/>
      <c r="GU327" s="62"/>
      <c r="GV327" s="62"/>
      <c r="GW327" s="62"/>
      <c r="GX327" s="62"/>
      <c r="GY327" s="62"/>
      <c r="GZ327" s="62"/>
      <c r="HA327" s="62"/>
      <c r="HB327" s="62"/>
      <c r="HC327" s="62"/>
      <c r="HD327" s="62"/>
      <c r="HE327" s="62"/>
      <c r="HF327" s="62"/>
      <c r="HG327" s="62"/>
      <c r="HH327" s="62"/>
      <c r="HI327" s="62"/>
      <c r="HJ327" s="62"/>
      <c r="HK327" s="62"/>
      <c r="HL327" s="62"/>
      <c r="HM327" s="62"/>
      <c r="HN327" s="62"/>
      <c r="HO327" s="62"/>
      <c r="HP327" s="62"/>
      <c r="HQ327" s="62"/>
      <c r="HR327" s="62"/>
      <c r="HS327" s="62"/>
      <c r="HT327" s="62"/>
      <c r="HU327" s="62"/>
      <c r="HV327" s="62"/>
      <c r="HW327" s="62"/>
      <c r="HX327" s="62"/>
      <c r="HY327" s="62"/>
      <c r="HZ327" s="62"/>
      <c r="IA327" s="62"/>
      <c r="IB327" s="62"/>
      <c r="IC327" s="62"/>
      <c r="ID327" s="62"/>
      <c r="IE327" s="62"/>
      <c r="IF327" s="62"/>
      <c r="IG327" s="62"/>
      <c r="IH327" s="62"/>
      <c r="II327" s="62"/>
      <c r="IJ327" s="62"/>
      <c r="IK327" s="62"/>
      <c r="IL327" s="62"/>
      <c r="IM327" s="62"/>
      <c r="IN327" s="62"/>
      <c r="IO327" s="62"/>
      <c r="IP327" s="62"/>
      <c r="IQ327" s="62"/>
      <c r="IR327" s="62"/>
      <c r="IS327" s="62"/>
      <c r="IT327" s="62"/>
      <c r="IU327" s="62"/>
      <c r="IV327" s="62"/>
      <c r="IW327" s="62"/>
      <c r="IX327" s="62"/>
      <c r="IY327" s="62"/>
      <c r="IZ327" s="62"/>
      <c r="JA327" s="62"/>
      <c r="JB327" s="62"/>
      <c r="JC327" s="62"/>
      <c r="JD327" s="62"/>
      <c r="JE327" s="62"/>
      <c r="JF327" s="62"/>
      <c r="JG327" s="62"/>
      <c r="JH327" s="62"/>
      <c r="JI327" s="62"/>
      <c r="JJ327" s="62"/>
      <c r="JK327" s="62"/>
      <c r="JL327" s="62"/>
      <c r="JM327" s="62"/>
      <c r="JN327" s="62"/>
      <c r="JO327" s="62"/>
      <c r="JP327" s="62"/>
      <c r="JQ327" s="62"/>
      <c r="JR327" s="62"/>
      <c r="JS327" s="62"/>
      <c r="JT327" s="62"/>
      <c r="JU327" s="62"/>
      <c r="JV327" s="62"/>
      <c r="JW327" s="62"/>
      <c r="JX327" s="62"/>
      <c r="JY327" s="62"/>
      <c r="JZ327" s="62"/>
      <c r="KA327" s="62"/>
      <c r="KB327" s="62"/>
      <c r="KC327" s="62"/>
      <c r="KD327" s="62"/>
      <c r="KE327" s="62"/>
      <c r="KF327" s="62"/>
      <c r="KG327" s="62"/>
      <c r="KH327" s="62"/>
      <c r="KI327" s="62"/>
      <c r="KJ327" s="62"/>
      <c r="KK327" s="62"/>
      <c r="KL327" s="62"/>
      <c r="KM327" s="62"/>
    </row>
    <row r="328" spans="3:299" s="13" customFormat="1" x14ac:dyDescent="0.25">
      <c r="C328" s="62"/>
      <c r="D328" s="62"/>
      <c r="E328" s="62"/>
      <c r="F328" s="62"/>
      <c r="I328" s="14"/>
      <c r="J328" s="63"/>
      <c r="K328" s="14"/>
      <c r="L328" s="63"/>
      <c r="M328" s="63"/>
      <c r="Q328" s="51"/>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W328" s="62"/>
      <c r="GX328" s="62"/>
      <c r="GY328" s="62"/>
      <c r="GZ328" s="62"/>
      <c r="HA328" s="62"/>
      <c r="HB328" s="62"/>
      <c r="HC328" s="62"/>
      <c r="HD328" s="62"/>
      <c r="HE328" s="62"/>
      <c r="HF328" s="62"/>
      <c r="HG328" s="62"/>
      <c r="HH328" s="62"/>
      <c r="HI328" s="62"/>
      <c r="HJ328" s="62"/>
      <c r="HK328" s="62"/>
      <c r="HL328" s="62"/>
      <c r="HM328" s="62"/>
      <c r="HN328" s="62"/>
      <c r="HO328" s="62"/>
      <c r="HP328" s="62"/>
      <c r="HQ328" s="62"/>
      <c r="HR328" s="62"/>
      <c r="HS328" s="62"/>
      <c r="HT328" s="62"/>
      <c r="HU328" s="62"/>
      <c r="HV328" s="62"/>
      <c r="HW328" s="62"/>
      <c r="HX328" s="62"/>
      <c r="HY328" s="62"/>
      <c r="HZ328" s="62"/>
      <c r="IA328" s="62"/>
      <c r="IB328" s="62"/>
      <c r="IC328" s="62"/>
      <c r="ID328" s="62"/>
      <c r="IE328" s="62"/>
      <c r="IF328" s="62"/>
      <c r="IG328" s="62"/>
      <c r="IH328" s="62"/>
      <c r="II328" s="62"/>
      <c r="IJ328" s="62"/>
      <c r="IK328" s="62"/>
      <c r="IL328" s="62"/>
      <c r="IM328" s="62"/>
      <c r="IN328" s="62"/>
      <c r="IO328" s="62"/>
      <c r="IP328" s="62"/>
      <c r="IQ328" s="62"/>
      <c r="IR328" s="62"/>
      <c r="IS328" s="62"/>
      <c r="IT328" s="62"/>
      <c r="IU328" s="62"/>
      <c r="IV328" s="62"/>
      <c r="IW328" s="62"/>
      <c r="IX328" s="62"/>
      <c r="IY328" s="62"/>
      <c r="IZ328" s="62"/>
      <c r="JA328" s="62"/>
      <c r="JB328" s="62"/>
      <c r="JC328" s="62"/>
      <c r="JD328" s="62"/>
      <c r="JE328" s="62"/>
      <c r="JF328" s="62"/>
      <c r="JG328" s="62"/>
      <c r="JH328" s="62"/>
      <c r="JI328" s="62"/>
      <c r="JJ328" s="62"/>
      <c r="JK328" s="62"/>
      <c r="JL328" s="62"/>
      <c r="JM328" s="62"/>
      <c r="JN328" s="62"/>
      <c r="JO328" s="62"/>
      <c r="JP328" s="62"/>
      <c r="JQ328" s="62"/>
      <c r="JR328" s="62"/>
      <c r="JS328" s="62"/>
      <c r="JT328" s="62"/>
      <c r="JU328" s="62"/>
      <c r="JV328" s="62"/>
      <c r="JW328" s="62"/>
      <c r="JX328" s="62"/>
      <c r="JY328" s="62"/>
      <c r="JZ328" s="62"/>
      <c r="KA328" s="62"/>
      <c r="KB328" s="62"/>
      <c r="KC328" s="62"/>
      <c r="KD328" s="62"/>
      <c r="KE328" s="62"/>
      <c r="KF328" s="62"/>
      <c r="KG328" s="62"/>
      <c r="KH328" s="62"/>
      <c r="KI328" s="62"/>
      <c r="KJ328" s="62"/>
      <c r="KK328" s="62"/>
      <c r="KL328" s="62"/>
      <c r="KM328" s="62"/>
    </row>
    <row r="329" spans="3:299" s="13" customFormat="1" x14ac:dyDescent="0.25">
      <c r="C329" s="62"/>
      <c r="D329" s="62"/>
      <c r="E329" s="62"/>
      <c r="F329" s="62"/>
      <c r="I329" s="14"/>
      <c r="J329" s="63"/>
      <c r="K329" s="14"/>
      <c r="L329" s="63"/>
      <c r="M329" s="63"/>
      <c r="Q329" s="51"/>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c r="GE329" s="62"/>
      <c r="GF329" s="62"/>
      <c r="GG329" s="62"/>
      <c r="GH329" s="62"/>
      <c r="GI329" s="62"/>
      <c r="GJ329" s="62"/>
      <c r="GK329" s="62"/>
      <c r="GL329" s="62"/>
      <c r="GM329" s="62"/>
      <c r="GN329" s="62"/>
      <c r="GO329" s="62"/>
      <c r="GP329" s="62"/>
      <c r="GQ329" s="62"/>
      <c r="GR329" s="62"/>
      <c r="GS329" s="62"/>
      <c r="GT329" s="62"/>
      <c r="GU329" s="62"/>
      <c r="GV329" s="62"/>
      <c r="GW329" s="62"/>
      <c r="GX329" s="62"/>
      <c r="GY329" s="62"/>
      <c r="GZ329" s="62"/>
      <c r="HA329" s="62"/>
      <c r="HB329" s="62"/>
      <c r="HC329" s="62"/>
      <c r="HD329" s="62"/>
      <c r="HE329" s="62"/>
      <c r="HF329" s="62"/>
      <c r="HG329" s="62"/>
      <c r="HH329" s="62"/>
      <c r="HI329" s="62"/>
      <c r="HJ329" s="62"/>
      <c r="HK329" s="62"/>
      <c r="HL329" s="62"/>
      <c r="HM329" s="62"/>
      <c r="HN329" s="62"/>
      <c r="HO329" s="62"/>
      <c r="HP329" s="62"/>
      <c r="HQ329" s="62"/>
      <c r="HR329" s="62"/>
      <c r="HS329" s="62"/>
      <c r="HT329" s="62"/>
      <c r="HU329" s="62"/>
      <c r="HV329" s="62"/>
      <c r="HW329" s="62"/>
      <c r="HX329" s="62"/>
      <c r="HY329" s="62"/>
      <c r="HZ329" s="62"/>
      <c r="IA329" s="62"/>
      <c r="IB329" s="62"/>
      <c r="IC329" s="62"/>
      <c r="ID329" s="62"/>
      <c r="IE329" s="62"/>
      <c r="IF329" s="62"/>
      <c r="IG329" s="62"/>
      <c r="IH329" s="62"/>
      <c r="II329" s="62"/>
      <c r="IJ329" s="62"/>
      <c r="IK329" s="62"/>
      <c r="IL329" s="62"/>
      <c r="IM329" s="62"/>
      <c r="IN329" s="62"/>
      <c r="IO329" s="62"/>
      <c r="IP329" s="62"/>
      <c r="IQ329" s="62"/>
      <c r="IR329" s="62"/>
      <c r="IS329" s="62"/>
      <c r="IT329" s="62"/>
      <c r="IU329" s="62"/>
      <c r="IV329" s="62"/>
      <c r="IW329" s="62"/>
      <c r="IX329" s="62"/>
      <c r="IY329" s="62"/>
      <c r="IZ329" s="62"/>
      <c r="JA329" s="62"/>
      <c r="JB329" s="62"/>
      <c r="JC329" s="62"/>
      <c r="JD329" s="62"/>
      <c r="JE329" s="62"/>
      <c r="JF329" s="62"/>
      <c r="JG329" s="62"/>
      <c r="JH329" s="62"/>
      <c r="JI329" s="62"/>
      <c r="JJ329" s="62"/>
      <c r="JK329" s="62"/>
      <c r="JL329" s="62"/>
      <c r="JM329" s="62"/>
      <c r="JN329" s="62"/>
      <c r="JO329" s="62"/>
      <c r="JP329" s="62"/>
      <c r="JQ329" s="62"/>
      <c r="JR329" s="62"/>
      <c r="JS329" s="62"/>
      <c r="JT329" s="62"/>
      <c r="JU329" s="62"/>
      <c r="JV329" s="62"/>
      <c r="JW329" s="62"/>
      <c r="JX329" s="62"/>
      <c r="JY329" s="62"/>
      <c r="JZ329" s="62"/>
      <c r="KA329" s="62"/>
      <c r="KB329" s="62"/>
      <c r="KC329" s="62"/>
      <c r="KD329" s="62"/>
      <c r="KE329" s="62"/>
      <c r="KF329" s="62"/>
      <c r="KG329" s="62"/>
      <c r="KH329" s="62"/>
      <c r="KI329" s="62"/>
      <c r="KJ329" s="62"/>
      <c r="KK329" s="62"/>
      <c r="KL329" s="62"/>
      <c r="KM329" s="62"/>
    </row>
    <row r="330" spans="3:299" s="13" customFormat="1" x14ac:dyDescent="0.25">
      <c r="C330" s="62"/>
      <c r="D330" s="62"/>
      <c r="E330" s="62"/>
      <c r="F330" s="62"/>
      <c r="I330" s="14"/>
      <c r="J330" s="63"/>
      <c r="K330" s="14"/>
      <c r="L330" s="63"/>
      <c r="M330" s="63"/>
      <c r="Q330" s="51"/>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c r="GN330" s="62"/>
      <c r="GO330" s="62"/>
      <c r="GP330" s="62"/>
      <c r="GQ330" s="62"/>
      <c r="GR330" s="62"/>
      <c r="GS330" s="62"/>
      <c r="GT330" s="62"/>
      <c r="GU330" s="62"/>
      <c r="GV330" s="62"/>
      <c r="GW330" s="62"/>
      <c r="GX330" s="62"/>
      <c r="GY330" s="62"/>
      <c r="GZ330" s="62"/>
      <c r="HA330" s="62"/>
      <c r="HB330" s="62"/>
      <c r="HC330" s="62"/>
      <c r="HD330" s="62"/>
      <c r="HE330" s="62"/>
      <c r="HF330" s="62"/>
      <c r="HG330" s="62"/>
      <c r="HH330" s="62"/>
      <c r="HI330" s="62"/>
      <c r="HJ330" s="62"/>
      <c r="HK330" s="62"/>
      <c r="HL330" s="62"/>
      <c r="HM330" s="62"/>
      <c r="HN330" s="62"/>
      <c r="HO330" s="62"/>
      <c r="HP330" s="62"/>
      <c r="HQ330" s="62"/>
      <c r="HR330" s="62"/>
      <c r="HS330" s="62"/>
      <c r="HT330" s="62"/>
      <c r="HU330" s="62"/>
      <c r="HV330" s="62"/>
      <c r="HW330" s="62"/>
      <c r="HX330" s="62"/>
      <c r="HY330" s="62"/>
      <c r="HZ330" s="62"/>
      <c r="IA330" s="62"/>
      <c r="IB330" s="62"/>
      <c r="IC330" s="62"/>
      <c r="ID330" s="62"/>
      <c r="IE330" s="62"/>
      <c r="IF330" s="62"/>
      <c r="IG330" s="62"/>
      <c r="IH330" s="62"/>
      <c r="II330" s="62"/>
      <c r="IJ330" s="62"/>
      <c r="IK330" s="62"/>
      <c r="IL330" s="62"/>
      <c r="IM330" s="62"/>
      <c r="IN330" s="62"/>
      <c r="IO330" s="62"/>
      <c r="IP330" s="62"/>
      <c r="IQ330" s="62"/>
      <c r="IR330" s="62"/>
      <c r="IS330" s="62"/>
      <c r="IT330" s="62"/>
      <c r="IU330" s="62"/>
      <c r="IV330" s="62"/>
      <c r="IW330" s="62"/>
      <c r="IX330" s="62"/>
      <c r="IY330" s="62"/>
      <c r="IZ330" s="62"/>
      <c r="JA330" s="62"/>
      <c r="JB330" s="62"/>
      <c r="JC330" s="62"/>
      <c r="JD330" s="62"/>
      <c r="JE330" s="62"/>
      <c r="JF330" s="62"/>
      <c r="JG330" s="62"/>
      <c r="JH330" s="62"/>
      <c r="JI330" s="62"/>
      <c r="JJ330" s="62"/>
      <c r="JK330" s="62"/>
      <c r="JL330" s="62"/>
      <c r="JM330" s="62"/>
      <c r="JN330" s="62"/>
      <c r="JO330" s="62"/>
      <c r="JP330" s="62"/>
      <c r="JQ330" s="62"/>
      <c r="JR330" s="62"/>
      <c r="JS330" s="62"/>
      <c r="JT330" s="62"/>
      <c r="JU330" s="62"/>
      <c r="JV330" s="62"/>
      <c r="JW330" s="62"/>
      <c r="JX330" s="62"/>
      <c r="JY330" s="62"/>
      <c r="JZ330" s="62"/>
      <c r="KA330" s="62"/>
      <c r="KB330" s="62"/>
      <c r="KC330" s="62"/>
      <c r="KD330" s="62"/>
      <c r="KE330" s="62"/>
      <c r="KF330" s="62"/>
      <c r="KG330" s="62"/>
      <c r="KH330" s="62"/>
      <c r="KI330" s="62"/>
      <c r="KJ330" s="62"/>
      <c r="KK330" s="62"/>
      <c r="KL330" s="62"/>
      <c r="KM330" s="62"/>
    </row>
    <row r="331" spans="3:299" s="13" customFormat="1" x14ac:dyDescent="0.25">
      <c r="C331" s="62"/>
      <c r="D331" s="62"/>
      <c r="E331" s="62"/>
      <c r="F331" s="62"/>
      <c r="I331" s="14"/>
      <c r="J331" s="63"/>
      <c r="K331" s="14"/>
      <c r="L331" s="63"/>
      <c r="M331" s="63"/>
      <c r="Q331" s="51"/>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c r="GE331" s="62"/>
      <c r="GF331" s="62"/>
      <c r="GG331" s="62"/>
      <c r="GH331" s="62"/>
      <c r="GI331" s="62"/>
      <c r="GJ331" s="62"/>
      <c r="GK331" s="62"/>
      <c r="GL331" s="62"/>
      <c r="GM331" s="62"/>
      <c r="GN331" s="62"/>
      <c r="GO331" s="62"/>
      <c r="GP331" s="62"/>
      <c r="GQ331" s="62"/>
      <c r="GR331" s="62"/>
      <c r="GS331" s="62"/>
      <c r="GT331" s="62"/>
      <c r="GU331" s="62"/>
      <c r="GV331" s="62"/>
      <c r="GW331" s="62"/>
      <c r="GX331" s="62"/>
      <c r="GY331" s="62"/>
      <c r="GZ331" s="62"/>
      <c r="HA331" s="62"/>
      <c r="HB331" s="62"/>
      <c r="HC331" s="62"/>
      <c r="HD331" s="62"/>
      <c r="HE331" s="62"/>
      <c r="HF331" s="62"/>
      <c r="HG331" s="62"/>
      <c r="HH331" s="62"/>
      <c r="HI331" s="62"/>
      <c r="HJ331" s="62"/>
      <c r="HK331" s="62"/>
      <c r="HL331" s="62"/>
      <c r="HM331" s="62"/>
      <c r="HN331" s="62"/>
      <c r="HO331" s="62"/>
      <c r="HP331" s="62"/>
      <c r="HQ331" s="62"/>
      <c r="HR331" s="62"/>
      <c r="HS331" s="62"/>
      <c r="HT331" s="62"/>
      <c r="HU331" s="62"/>
      <c r="HV331" s="62"/>
      <c r="HW331" s="62"/>
      <c r="HX331" s="62"/>
      <c r="HY331" s="62"/>
      <c r="HZ331" s="62"/>
      <c r="IA331" s="62"/>
      <c r="IB331" s="62"/>
      <c r="IC331" s="62"/>
      <c r="ID331" s="62"/>
      <c r="IE331" s="62"/>
      <c r="IF331" s="62"/>
      <c r="IG331" s="62"/>
      <c r="IH331" s="62"/>
      <c r="II331" s="62"/>
      <c r="IJ331" s="62"/>
      <c r="IK331" s="62"/>
      <c r="IL331" s="62"/>
      <c r="IM331" s="62"/>
      <c r="IN331" s="62"/>
      <c r="IO331" s="62"/>
      <c r="IP331" s="62"/>
      <c r="IQ331" s="62"/>
      <c r="IR331" s="62"/>
      <c r="IS331" s="62"/>
      <c r="IT331" s="62"/>
      <c r="IU331" s="62"/>
      <c r="IV331" s="62"/>
      <c r="IW331" s="62"/>
      <c r="IX331" s="62"/>
      <c r="IY331" s="62"/>
      <c r="IZ331" s="62"/>
      <c r="JA331" s="62"/>
      <c r="JB331" s="62"/>
      <c r="JC331" s="62"/>
      <c r="JD331" s="62"/>
      <c r="JE331" s="62"/>
      <c r="JF331" s="62"/>
      <c r="JG331" s="62"/>
      <c r="JH331" s="62"/>
      <c r="JI331" s="62"/>
      <c r="JJ331" s="62"/>
      <c r="JK331" s="62"/>
      <c r="JL331" s="62"/>
      <c r="JM331" s="62"/>
      <c r="JN331" s="62"/>
      <c r="JO331" s="62"/>
      <c r="JP331" s="62"/>
      <c r="JQ331" s="62"/>
      <c r="JR331" s="62"/>
      <c r="JS331" s="62"/>
      <c r="JT331" s="62"/>
      <c r="JU331" s="62"/>
      <c r="JV331" s="62"/>
      <c r="JW331" s="62"/>
      <c r="JX331" s="62"/>
      <c r="JY331" s="62"/>
      <c r="JZ331" s="62"/>
      <c r="KA331" s="62"/>
      <c r="KB331" s="62"/>
      <c r="KC331" s="62"/>
      <c r="KD331" s="62"/>
      <c r="KE331" s="62"/>
      <c r="KF331" s="62"/>
      <c r="KG331" s="62"/>
      <c r="KH331" s="62"/>
      <c r="KI331" s="62"/>
      <c r="KJ331" s="62"/>
      <c r="KK331" s="62"/>
      <c r="KL331" s="62"/>
      <c r="KM331" s="62"/>
    </row>
    <row r="332" spans="3:299" s="13" customFormat="1" x14ac:dyDescent="0.25">
      <c r="C332" s="62"/>
      <c r="D332" s="62"/>
      <c r="E332" s="62"/>
      <c r="F332" s="62"/>
      <c r="I332" s="14"/>
      <c r="J332" s="63"/>
      <c r="K332" s="14"/>
      <c r="L332" s="63"/>
      <c r="M332" s="63"/>
      <c r="Q332" s="51"/>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c r="GE332" s="62"/>
      <c r="GF332" s="62"/>
      <c r="GG332" s="62"/>
      <c r="GH332" s="62"/>
      <c r="GI332" s="62"/>
      <c r="GJ332" s="62"/>
      <c r="GK332" s="62"/>
      <c r="GL332" s="62"/>
      <c r="GM332" s="62"/>
      <c r="GN332" s="62"/>
      <c r="GO332" s="62"/>
      <c r="GP332" s="62"/>
      <c r="GQ332" s="62"/>
      <c r="GR332" s="62"/>
      <c r="GS332" s="62"/>
      <c r="GT332" s="62"/>
      <c r="GU332" s="62"/>
      <c r="GV332" s="62"/>
      <c r="GW332" s="62"/>
      <c r="GX332" s="62"/>
      <c r="GY332" s="62"/>
      <c r="GZ332" s="62"/>
      <c r="HA332" s="62"/>
      <c r="HB332" s="62"/>
      <c r="HC332" s="62"/>
      <c r="HD332" s="62"/>
      <c r="HE332" s="62"/>
      <c r="HF332" s="62"/>
      <c r="HG332" s="62"/>
      <c r="HH332" s="62"/>
      <c r="HI332" s="62"/>
      <c r="HJ332" s="62"/>
      <c r="HK332" s="62"/>
      <c r="HL332" s="62"/>
      <c r="HM332" s="62"/>
      <c r="HN332" s="62"/>
      <c r="HO332" s="62"/>
      <c r="HP332" s="62"/>
      <c r="HQ332" s="62"/>
      <c r="HR332" s="62"/>
      <c r="HS332" s="62"/>
      <c r="HT332" s="62"/>
      <c r="HU332" s="62"/>
      <c r="HV332" s="62"/>
      <c r="HW332" s="62"/>
      <c r="HX332" s="62"/>
      <c r="HY332" s="62"/>
      <c r="HZ332" s="62"/>
      <c r="IA332" s="62"/>
      <c r="IB332" s="62"/>
      <c r="IC332" s="62"/>
      <c r="ID332" s="62"/>
      <c r="IE332" s="62"/>
      <c r="IF332" s="62"/>
      <c r="IG332" s="62"/>
      <c r="IH332" s="62"/>
      <c r="II332" s="62"/>
      <c r="IJ332" s="62"/>
      <c r="IK332" s="62"/>
      <c r="IL332" s="62"/>
      <c r="IM332" s="62"/>
      <c r="IN332" s="62"/>
      <c r="IO332" s="62"/>
      <c r="IP332" s="62"/>
      <c r="IQ332" s="62"/>
      <c r="IR332" s="62"/>
      <c r="IS332" s="62"/>
      <c r="IT332" s="62"/>
      <c r="IU332" s="62"/>
      <c r="IV332" s="62"/>
      <c r="IW332" s="62"/>
      <c r="IX332" s="62"/>
      <c r="IY332" s="62"/>
      <c r="IZ332" s="62"/>
      <c r="JA332" s="62"/>
      <c r="JB332" s="62"/>
      <c r="JC332" s="62"/>
      <c r="JD332" s="62"/>
      <c r="JE332" s="62"/>
      <c r="JF332" s="62"/>
      <c r="JG332" s="62"/>
      <c r="JH332" s="62"/>
      <c r="JI332" s="62"/>
      <c r="JJ332" s="62"/>
      <c r="JK332" s="62"/>
      <c r="JL332" s="62"/>
      <c r="JM332" s="62"/>
      <c r="JN332" s="62"/>
      <c r="JO332" s="62"/>
      <c r="JP332" s="62"/>
      <c r="JQ332" s="62"/>
      <c r="JR332" s="62"/>
      <c r="JS332" s="62"/>
      <c r="JT332" s="62"/>
      <c r="JU332" s="62"/>
      <c r="JV332" s="62"/>
      <c r="JW332" s="62"/>
      <c r="JX332" s="62"/>
      <c r="JY332" s="62"/>
      <c r="JZ332" s="62"/>
      <c r="KA332" s="62"/>
      <c r="KB332" s="62"/>
      <c r="KC332" s="62"/>
      <c r="KD332" s="62"/>
      <c r="KE332" s="62"/>
      <c r="KF332" s="62"/>
      <c r="KG332" s="62"/>
      <c r="KH332" s="62"/>
      <c r="KI332" s="62"/>
      <c r="KJ332" s="62"/>
      <c r="KK332" s="62"/>
      <c r="KL332" s="62"/>
      <c r="KM332" s="62"/>
    </row>
    <row r="333" spans="3:299" s="13" customFormat="1" x14ac:dyDescent="0.25">
      <c r="C333" s="62"/>
      <c r="D333" s="62"/>
      <c r="E333" s="62"/>
      <c r="F333" s="62"/>
      <c r="I333" s="14"/>
      <c r="J333" s="63"/>
      <c r="K333" s="14"/>
      <c r="L333" s="63"/>
      <c r="M333" s="63"/>
      <c r="Q333" s="51"/>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c r="GE333" s="62"/>
      <c r="GF333" s="62"/>
      <c r="GG333" s="62"/>
      <c r="GH333" s="62"/>
      <c r="GI333" s="62"/>
      <c r="GJ333" s="62"/>
      <c r="GK333" s="62"/>
      <c r="GL333" s="62"/>
      <c r="GM333" s="62"/>
      <c r="GN333" s="62"/>
      <c r="GO333" s="62"/>
      <c r="GP333" s="62"/>
      <c r="GQ333" s="62"/>
      <c r="GR333" s="62"/>
      <c r="GS333" s="62"/>
      <c r="GT333" s="62"/>
      <c r="GU333" s="62"/>
      <c r="GV333" s="62"/>
      <c r="GW333" s="62"/>
      <c r="GX333" s="62"/>
      <c r="GY333" s="62"/>
      <c r="GZ333" s="62"/>
      <c r="HA333" s="62"/>
      <c r="HB333" s="62"/>
      <c r="HC333" s="62"/>
      <c r="HD333" s="62"/>
      <c r="HE333" s="62"/>
      <c r="HF333" s="62"/>
      <c r="HG333" s="62"/>
      <c r="HH333" s="62"/>
      <c r="HI333" s="62"/>
      <c r="HJ333" s="62"/>
      <c r="HK333" s="62"/>
      <c r="HL333" s="62"/>
      <c r="HM333" s="62"/>
      <c r="HN333" s="62"/>
      <c r="HO333" s="62"/>
      <c r="HP333" s="62"/>
      <c r="HQ333" s="62"/>
      <c r="HR333" s="62"/>
      <c r="HS333" s="62"/>
      <c r="HT333" s="62"/>
      <c r="HU333" s="62"/>
      <c r="HV333" s="62"/>
      <c r="HW333" s="62"/>
      <c r="HX333" s="62"/>
      <c r="HY333" s="62"/>
      <c r="HZ333" s="62"/>
      <c r="IA333" s="62"/>
      <c r="IB333" s="62"/>
      <c r="IC333" s="62"/>
      <c r="ID333" s="62"/>
      <c r="IE333" s="62"/>
      <c r="IF333" s="62"/>
      <c r="IG333" s="62"/>
      <c r="IH333" s="62"/>
      <c r="II333" s="62"/>
      <c r="IJ333" s="62"/>
      <c r="IK333" s="62"/>
      <c r="IL333" s="62"/>
      <c r="IM333" s="62"/>
      <c r="IN333" s="62"/>
      <c r="IO333" s="62"/>
      <c r="IP333" s="62"/>
      <c r="IQ333" s="62"/>
      <c r="IR333" s="62"/>
      <c r="IS333" s="62"/>
      <c r="IT333" s="62"/>
      <c r="IU333" s="62"/>
      <c r="IV333" s="62"/>
      <c r="IW333" s="62"/>
      <c r="IX333" s="62"/>
      <c r="IY333" s="62"/>
      <c r="IZ333" s="62"/>
      <c r="JA333" s="62"/>
      <c r="JB333" s="62"/>
      <c r="JC333" s="62"/>
      <c r="JD333" s="62"/>
      <c r="JE333" s="62"/>
      <c r="JF333" s="62"/>
      <c r="JG333" s="62"/>
      <c r="JH333" s="62"/>
      <c r="JI333" s="62"/>
      <c r="JJ333" s="62"/>
      <c r="JK333" s="62"/>
      <c r="JL333" s="62"/>
      <c r="JM333" s="62"/>
      <c r="JN333" s="62"/>
      <c r="JO333" s="62"/>
      <c r="JP333" s="62"/>
      <c r="JQ333" s="62"/>
      <c r="JR333" s="62"/>
      <c r="JS333" s="62"/>
      <c r="JT333" s="62"/>
      <c r="JU333" s="62"/>
      <c r="JV333" s="62"/>
      <c r="JW333" s="62"/>
      <c r="JX333" s="62"/>
      <c r="JY333" s="62"/>
      <c r="JZ333" s="62"/>
      <c r="KA333" s="62"/>
      <c r="KB333" s="62"/>
      <c r="KC333" s="62"/>
      <c r="KD333" s="62"/>
      <c r="KE333" s="62"/>
      <c r="KF333" s="62"/>
      <c r="KG333" s="62"/>
      <c r="KH333" s="62"/>
      <c r="KI333" s="62"/>
      <c r="KJ333" s="62"/>
      <c r="KK333" s="62"/>
      <c r="KL333" s="62"/>
      <c r="KM333" s="62"/>
    </row>
    <row r="334" spans="3:299" s="13" customFormat="1" x14ac:dyDescent="0.25">
      <c r="C334" s="62"/>
      <c r="D334" s="62"/>
      <c r="E334" s="62"/>
      <c r="F334" s="62"/>
      <c r="I334" s="14"/>
      <c r="J334" s="63"/>
      <c r="K334" s="14"/>
      <c r="L334" s="63"/>
      <c r="M334" s="63"/>
      <c r="Q334" s="51"/>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c r="GE334" s="62"/>
      <c r="GF334" s="62"/>
      <c r="GG334" s="62"/>
      <c r="GH334" s="62"/>
      <c r="GI334" s="62"/>
      <c r="GJ334" s="62"/>
      <c r="GK334" s="62"/>
      <c r="GL334" s="62"/>
      <c r="GM334" s="62"/>
      <c r="GN334" s="62"/>
      <c r="GO334" s="62"/>
      <c r="GP334" s="62"/>
      <c r="GQ334" s="62"/>
      <c r="GR334" s="62"/>
      <c r="GS334" s="62"/>
      <c r="GT334" s="62"/>
      <c r="GU334" s="62"/>
      <c r="GV334" s="62"/>
      <c r="GW334" s="62"/>
      <c r="GX334" s="62"/>
      <c r="GY334" s="62"/>
      <c r="GZ334" s="62"/>
      <c r="HA334" s="62"/>
      <c r="HB334" s="62"/>
      <c r="HC334" s="62"/>
      <c r="HD334" s="62"/>
      <c r="HE334" s="62"/>
      <c r="HF334" s="62"/>
      <c r="HG334" s="62"/>
      <c r="HH334" s="62"/>
      <c r="HI334" s="62"/>
      <c r="HJ334" s="62"/>
      <c r="HK334" s="62"/>
      <c r="HL334" s="62"/>
      <c r="HM334" s="62"/>
      <c r="HN334" s="62"/>
      <c r="HO334" s="62"/>
      <c r="HP334" s="62"/>
      <c r="HQ334" s="62"/>
      <c r="HR334" s="62"/>
      <c r="HS334" s="62"/>
      <c r="HT334" s="62"/>
      <c r="HU334" s="62"/>
      <c r="HV334" s="62"/>
      <c r="HW334" s="62"/>
      <c r="HX334" s="62"/>
      <c r="HY334" s="62"/>
      <c r="HZ334" s="62"/>
      <c r="IA334" s="62"/>
      <c r="IB334" s="62"/>
      <c r="IC334" s="62"/>
      <c r="ID334" s="62"/>
      <c r="IE334" s="62"/>
      <c r="IF334" s="62"/>
      <c r="IG334" s="62"/>
      <c r="IH334" s="62"/>
      <c r="II334" s="62"/>
      <c r="IJ334" s="62"/>
      <c r="IK334" s="62"/>
      <c r="IL334" s="62"/>
      <c r="IM334" s="62"/>
      <c r="IN334" s="62"/>
      <c r="IO334" s="62"/>
      <c r="IP334" s="62"/>
      <c r="IQ334" s="62"/>
      <c r="IR334" s="62"/>
      <c r="IS334" s="62"/>
      <c r="IT334" s="62"/>
      <c r="IU334" s="62"/>
      <c r="IV334" s="62"/>
      <c r="IW334" s="62"/>
      <c r="IX334" s="62"/>
      <c r="IY334" s="62"/>
      <c r="IZ334" s="62"/>
      <c r="JA334" s="62"/>
      <c r="JB334" s="62"/>
      <c r="JC334" s="62"/>
      <c r="JD334" s="62"/>
      <c r="JE334" s="62"/>
      <c r="JF334" s="62"/>
      <c r="JG334" s="62"/>
      <c r="JH334" s="62"/>
      <c r="JI334" s="62"/>
      <c r="JJ334" s="62"/>
      <c r="JK334" s="62"/>
      <c r="JL334" s="62"/>
      <c r="JM334" s="62"/>
      <c r="JN334" s="62"/>
      <c r="JO334" s="62"/>
      <c r="JP334" s="62"/>
      <c r="JQ334" s="62"/>
      <c r="JR334" s="62"/>
      <c r="JS334" s="62"/>
      <c r="JT334" s="62"/>
      <c r="JU334" s="62"/>
      <c r="JV334" s="62"/>
      <c r="JW334" s="62"/>
      <c r="JX334" s="62"/>
      <c r="JY334" s="62"/>
      <c r="JZ334" s="62"/>
      <c r="KA334" s="62"/>
      <c r="KB334" s="62"/>
      <c r="KC334" s="62"/>
      <c r="KD334" s="62"/>
      <c r="KE334" s="62"/>
      <c r="KF334" s="62"/>
      <c r="KG334" s="62"/>
      <c r="KH334" s="62"/>
      <c r="KI334" s="62"/>
      <c r="KJ334" s="62"/>
      <c r="KK334" s="62"/>
      <c r="KL334" s="62"/>
      <c r="KM334" s="62"/>
    </row>
    <row r="335" spans="3:299" s="13" customFormat="1" x14ac:dyDescent="0.25">
      <c r="C335" s="62"/>
      <c r="D335" s="62"/>
      <c r="E335" s="62"/>
      <c r="F335" s="62"/>
      <c r="I335" s="14"/>
      <c r="J335" s="63"/>
      <c r="K335" s="14"/>
      <c r="L335" s="63"/>
      <c r="M335" s="63"/>
      <c r="Q335" s="51"/>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c r="GE335" s="62"/>
      <c r="GF335" s="62"/>
      <c r="GG335" s="62"/>
      <c r="GH335" s="62"/>
      <c r="GI335" s="62"/>
      <c r="GJ335" s="62"/>
      <c r="GK335" s="62"/>
      <c r="GL335" s="62"/>
      <c r="GM335" s="62"/>
      <c r="GN335" s="62"/>
      <c r="GO335" s="62"/>
      <c r="GP335" s="62"/>
      <c r="GQ335" s="62"/>
      <c r="GR335" s="62"/>
      <c r="GS335" s="62"/>
      <c r="GT335" s="62"/>
      <c r="GU335" s="62"/>
      <c r="GV335" s="62"/>
      <c r="GW335" s="62"/>
      <c r="GX335" s="62"/>
      <c r="GY335" s="62"/>
      <c r="GZ335" s="62"/>
      <c r="HA335" s="62"/>
      <c r="HB335" s="62"/>
      <c r="HC335" s="62"/>
      <c r="HD335" s="62"/>
      <c r="HE335" s="62"/>
      <c r="HF335" s="62"/>
      <c r="HG335" s="62"/>
      <c r="HH335" s="62"/>
      <c r="HI335" s="62"/>
      <c r="HJ335" s="62"/>
      <c r="HK335" s="62"/>
      <c r="HL335" s="62"/>
      <c r="HM335" s="62"/>
      <c r="HN335" s="62"/>
      <c r="HO335" s="62"/>
      <c r="HP335" s="62"/>
      <c r="HQ335" s="62"/>
      <c r="HR335" s="62"/>
      <c r="HS335" s="62"/>
      <c r="HT335" s="62"/>
      <c r="HU335" s="62"/>
      <c r="HV335" s="62"/>
      <c r="HW335" s="62"/>
      <c r="HX335" s="62"/>
      <c r="HY335" s="62"/>
      <c r="HZ335" s="62"/>
      <c r="IA335" s="62"/>
      <c r="IB335" s="62"/>
      <c r="IC335" s="62"/>
      <c r="ID335" s="62"/>
      <c r="IE335" s="62"/>
      <c r="IF335" s="62"/>
      <c r="IG335" s="62"/>
      <c r="IH335" s="62"/>
      <c r="II335" s="62"/>
      <c r="IJ335" s="62"/>
      <c r="IK335" s="62"/>
      <c r="IL335" s="62"/>
      <c r="IM335" s="62"/>
      <c r="IN335" s="62"/>
      <c r="IO335" s="62"/>
      <c r="IP335" s="62"/>
      <c r="IQ335" s="62"/>
      <c r="IR335" s="62"/>
      <c r="IS335" s="62"/>
      <c r="IT335" s="62"/>
      <c r="IU335" s="62"/>
      <c r="IV335" s="62"/>
      <c r="IW335" s="62"/>
      <c r="IX335" s="62"/>
      <c r="IY335" s="62"/>
      <c r="IZ335" s="62"/>
      <c r="JA335" s="62"/>
      <c r="JB335" s="62"/>
      <c r="JC335" s="62"/>
      <c r="JD335" s="62"/>
      <c r="JE335" s="62"/>
      <c r="JF335" s="62"/>
      <c r="JG335" s="62"/>
      <c r="JH335" s="62"/>
      <c r="JI335" s="62"/>
      <c r="JJ335" s="62"/>
      <c r="JK335" s="62"/>
      <c r="JL335" s="62"/>
      <c r="JM335" s="62"/>
      <c r="JN335" s="62"/>
      <c r="JO335" s="62"/>
      <c r="JP335" s="62"/>
      <c r="JQ335" s="62"/>
      <c r="JR335" s="62"/>
      <c r="JS335" s="62"/>
      <c r="JT335" s="62"/>
      <c r="JU335" s="62"/>
      <c r="JV335" s="62"/>
      <c r="JW335" s="62"/>
      <c r="JX335" s="62"/>
      <c r="JY335" s="62"/>
      <c r="JZ335" s="62"/>
      <c r="KA335" s="62"/>
      <c r="KB335" s="62"/>
      <c r="KC335" s="62"/>
      <c r="KD335" s="62"/>
      <c r="KE335" s="62"/>
      <c r="KF335" s="62"/>
      <c r="KG335" s="62"/>
      <c r="KH335" s="62"/>
      <c r="KI335" s="62"/>
      <c r="KJ335" s="62"/>
      <c r="KK335" s="62"/>
      <c r="KL335" s="62"/>
      <c r="KM335" s="62"/>
    </row>
    <row r="336" spans="3:299" s="13" customFormat="1" x14ac:dyDescent="0.25">
      <c r="C336" s="62"/>
      <c r="D336" s="62"/>
      <c r="E336" s="62"/>
      <c r="F336" s="62"/>
      <c r="I336" s="14"/>
      <c r="J336" s="63"/>
      <c r="K336" s="14"/>
      <c r="L336" s="63"/>
      <c r="M336" s="63"/>
      <c r="Q336" s="51"/>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c r="GE336" s="62"/>
      <c r="GF336" s="62"/>
      <c r="GG336" s="62"/>
      <c r="GH336" s="62"/>
      <c r="GI336" s="62"/>
      <c r="GJ336" s="62"/>
      <c r="GK336" s="62"/>
      <c r="GL336" s="62"/>
      <c r="GM336" s="62"/>
      <c r="GN336" s="62"/>
      <c r="GO336" s="62"/>
      <c r="GP336" s="62"/>
      <c r="GQ336" s="62"/>
      <c r="GR336" s="62"/>
      <c r="GS336" s="62"/>
      <c r="GT336" s="62"/>
      <c r="GU336" s="62"/>
      <c r="GV336" s="62"/>
      <c r="GW336" s="62"/>
      <c r="GX336" s="62"/>
      <c r="GY336" s="62"/>
      <c r="GZ336" s="62"/>
      <c r="HA336" s="62"/>
      <c r="HB336" s="62"/>
      <c r="HC336" s="62"/>
      <c r="HD336" s="62"/>
      <c r="HE336" s="62"/>
      <c r="HF336" s="62"/>
      <c r="HG336" s="62"/>
      <c r="HH336" s="62"/>
      <c r="HI336" s="62"/>
      <c r="HJ336" s="62"/>
      <c r="HK336" s="62"/>
      <c r="HL336" s="62"/>
      <c r="HM336" s="62"/>
      <c r="HN336" s="62"/>
      <c r="HO336" s="62"/>
      <c r="HP336" s="62"/>
      <c r="HQ336" s="62"/>
      <c r="HR336" s="62"/>
      <c r="HS336" s="62"/>
      <c r="HT336" s="62"/>
      <c r="HU336" s="62"/>
      <c r="HV336" s="62"/>
      <c r="HW336" s="62"/>
      <c r="HX336" s="62"/>
      <c r="HY336" s="62"/>
      <c r="HZ336" s="62"/>
      <c r="IA336" s="62"/>
      <c r="IB336" s="62"/>
      <c r="IC336" s="62"/>
      <c r="ID336" s="62"/>
      <c r="IE336" s="62"/>
      <c r="IF336" s="62"/>
      <c r="IG336" s="62"/>
      <c r="IH336" s="62"/>
      <c r="II336" s="62"/>
      <c r="IJ336" s="62"/>
      <c r="IK336" s="62"/>
      <c r="IL336" s="62"/>
      <c r="IM336" s="62"/>
      <c r="IN336" s="62"/>
      <c r="IO336" s="62"/>
      <c r="IP336" s="62"/>
      <c r="IQ336" s="62"/>
      <c r="IR336" s="62"/>
      <c r="IS336" s="62"/>
      <c r="IT336" s="62"/>
      <c r="IU336" s="62"/>
      <c r="IV336" s="62"/>
      <c r="IW336" s="62"/>
      <c r="IX336" s="62"/>
      <c r="IY336" s="62"/>
      <c r="IZ336" s="62"/>
      <c r="JA336" s="62"/>
      <c r="JB336" s="62"/>
      <c r="JC336" s="62"/>
      <c r="JD336" s="62"/>
      <c r="JE336" s="62"/>
      <c r="JF336" s="62"/>
      <c r="JG336" s="62"/>
      <c r="JH336" s="62"/>
      <c r="JI336" s="62"/>
      <c r="JJ336" s="62"/>
      <c r="JK336" s="62"/>
      <c r="JL336" s="62"/>
      <c r="JM336" s="62"/>
      <c r="JN336" s="62"/>
      <c r="JO336" s="62"/>
      <c r="JP336" s="62"/>
      <c r="JQ336" s="62"/>
      <c r="JR336" s="62"/>
      <c r="JS336" s="62"/>
      <c r="JT336" s="62"/>
      <c r="JU336" s="62"/>
      <c r="JV336" s="62"/>
      <c r="JW336" s="62"/>
      <c r="JX336" s="62"/>
      <c r="JY336" s="62"/>
      <c r="JZ336" s="62"/>
      <c r="KA336" s="62"/>
      <c r="KB336" s="62"/>
      <c r="KC336" s="62"/>
      <c r="KD336" s="62"/>
      <c r="KE336" s="62"/>
      <c r="KF336" s="62"/>
      <c r="KG336" s="62"/>
      <c r="KH336" s="62"/>
      <c r="KI336" s="62"/>
      <c r="KJ336" s="62"/>
      <c r="KK336" s="62"/>
      <c r="KL336" s="62"/>
      <c r="KM336" s="62"/>
    </row>
    <row r="337" spans="3:299" s="13" customFormat="1" x14ac:dyDescent="0.25">
      <c r="C337" s="62"/>
      <c r="D337" s="62"/>
      <c r="E337" s="62"/>
      <c r="F337" s="62"/>
      <c r="I337" s="14"/>
      <c r="J337" s="63"/>
      <c r="K337" s="14"/>
      <c r="L337" s="63"/>
      <c r="M337" s="63"/>
      <c r="Q337" s="51"/>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c r="GE337" s="62"/>
      <c r="GF337" s="62"/>
      <c r="GG337" s="62"/>
      <c r="GH337" s="62"/>
      <c r="GI337" s="62"/>
      <c r="GJ337" s="62"/>
      <c r="GK337" s="62"/>
      <c r="GL337" s="62"/>
      <c r="GM337" s="62"/>
      <c r="GN337" s="62"/>
      <c r="GO337" s="62"/>
      <c r="GP337" s="62"/>
      <c r="GQ337" s="62"/>
      <c r="GR337" s="62"/>
      <c r="GS337" s="62"/>
      <c r="GT337" s="62"/>
      <c r="GU337" s="62"/>
      <c r="GV337" s="62"/>
      <c r="GW337" s="62"/>
      <c r="GX337" s="62"/>
      <c r="GY337" s="62"/>
      <c r="GZ337" s="62"/>
      <c r="HA337" s="62"/>
      <c r="HB337" s="62"/>
      <c r="HC337" s="62"/>
      <c r="HD337" s="62"/>
      <c r="HE337" s="62"/>
      <c r="HF337" s="62"/>
      <c r="HG337" s="62"/>
      <c r="HH337" s="62"/>
      <c r="HI337" s="62"/>
      <c r="HJ337" s="62"/>
      <c r="HK337" s="62"/>
      <c r="HL337" s="62"/>
      <c r="HM337" s="62"/>
      <c r="HN337" s="62"/>
      <c r="HO337" s="62"/>
      <c r="HP337" s="62"/>
      <c r="HQ337" s="62"/>
      <c r="HR337" s="62"/>
      <c r="HS337" s="62"/>
      <c r="HT337" s="62"/>
      <c r="HU337" s="62"/>
      <c r="HV337" s="62"/>
      <c r="HW337" s="62"/>
      <c r="HX337" s="62"/>
      <c r="HY337" s="62"/>
      <c r="HZ337" s="62"/>
      <c r="IA337" s="62"/>
      <c r="IB337" s="62"/>
      <c r="IC337" s="62"/>
      <c r="ID337" s="62"/>
      <c r="IE337" s="62"/>
      <c r="IF337" s="62"/>
      <c r="IG337" s="62"/>
      <c r="IH337" s="62"/>
      <c r="II337" s="62"/>
      <c r="IJ337" s="62"/>
      <c r="IK337" s="62"/>
      <c r="IL337" s="62"/>
      <c r="IM337" s="62"/>
      <c r="IN337" s="62"/>
      <c r="IO337" s="62"/>
      <c r="IP337" s="62"/>
      <c r="IQ337" s="62"/>
      <c r="IR337" s="62"/>
      <c r="IS337" s="62"/>
      <c r="IT337" s="62"/>
      <c r="IU337" s="62"/>
      <c r="IV337" s="62"/>
      <c r="IW337" s="62"/>
      <c r="IX337" s="62"/>
      <c r="IY337" s="62"/>
      <c r="IZ337" s="62"/>
      <c r="JA337" s="62"/>
      <c r="JB337" s="62"/>
      <c r="JC337" s="62"/>
      <c r="JD337" s="62"/>
      <c r="JE337" s="62"/>
      <c r="JF337" s="62"/>
      <c r="JG337" s="62"/>
      <c r="JH337" s="62"/>
      <c r="JI337" s="62"/>
      <c r="JJ337" s="62"/>
      <c r="JK337" s="62"/>
      <c r="JL337" s="62"/>
      <c r="JM337" s="62"/>
      <c r="JN337" s="62"/>
      <c r="JO337" s="62"/>
      <c r="JP337" s="62"/>
      <c r="JQ337" s="62"/>
      <c r="JR337" s="62"/>
      <c r="JS337" s="62"/>
      <c r="JT337" s="62"/>
      <c r="JU337" s="62"/>
      <c r="JV337" s="62"/>
      <c r="JW337" s="62"/>
      <c r="JX337" s="62"/>
      <c r="JY337" s="62"/>
      <c r="JZ337" s="62"/>
      <c r="KA337" s="62"/>
      <c r="KB337" s="62"/>
      <c r="KC337" s="62"/>
      <c r="KD337" s="62"/>
      <c r="KE337" s="62"/>
      <c r="KF337" s="62"/>
      <c r="KG337" s="62"/>
      <c r="KH337" s="62"/>
      <c r="KI337" s="62"/>
      <c r="KJ337" s="62"/>
      <c r="KK337" s="62"/>
      <c r="KL337" s="62"/>
      <c r="KM337" s="62"/>
    </row>
    <row r="338" spans="3:299" s="13" customFormat="1" x14ac:dyDescent="0.25">
      <c r="C338" s="62"/>
      <c r="D338" s="62"/>
      <c r="E338" s="62"/>
      <c r="F338" s="62"/>
      <c r="I338" s="14"/>
      <c r="J338" s="63"/>
      <c r="K338" s="14"/>
      <c r="L338" s="63"/>
      <c r="M338" s="63"/>
      <c r="Q338" s="51"/>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c r="GE338" s="62"/>
      <c r="GF338" s="62"/>
      <c r="GG338" s="62"/>
      <c r="GH338" s="62"/>
      <c r="GI338" s="62"/>
      <c r="GJ338" s="62"/>
      <c r="GK338" s="62"/>
      <c r="GL338" s="62"/>
      <c r="GM338" s="62"/>
      <c r="GN338" s="62"/>
      <c r="GO338" s="62"/>
      <c r="GP338" s="62"/>
      <c r="GQ338" s="62"/>
      <c r="GR338" s="62"/>
      <c r="GS338" s="62"/>
      <c r="GT338" s="62"/>
      <c r="GU338" s="62"/>
      <c r="GV338" s="62"/>
      <c r="GW338" s="62"/>
      <c r="GX338" s="62"/>
      <c r="GY338" s="62"/>
      <c r="GZ338" s="62"/>
      <c r="HA338" s="62"/>
      <c r="HB338" s="62"/>
      <c r="HC338" s="62"/>
      <c r="HD338" s="62"/>
      <c r="HE338" s="62"/>
      <c r="HF338" s="62"/>
      <c r="HG338" s="62"/>
      <c r="HH338" s="62"/>
      <c r="HI338" s="62"/>
      <c r="HJ338" s="62"/>
      <c r="HK338" s="62"/>
      <c r="HL338" s="62"/>
      <c r="HM338" s="62"/>
      <c r="HN338" s="62"/>
      <c r="HO338" s="62"/>
      <c r="HP338" s="62"/>
      <c r="HQ338" s="62"/>
      <c r="HR338" s="62"/>
      <c r="HS338" s="62"/>
      <c r="HT338" s="62"/>
      <c r="HU338" s="62"/>
      <c r="HV338" s="62"/>
      <c r="HW338" s="62"/>
      <c r="HX338" s="62"/>
      <c r="HY338" s="62"/>
      <c r="HZ338" s="62"/>
      <c r="IA338" s="62"/>
      <c r="IB338" s="62"/>
      <c r="IC338" s="62"/>
      <c r="ID338" s="62"/>
      <c r="IE338" s="62"/>
      <c r="IF338" s="62"/>
      <c r="IG338" s="62"/>
      <c r="IH338" s="62"/>
      <c r="II338" s="62"/>
      <c r="IJ338" s="62"/>
      <c r="IK338" s="62"/>
      <c r="IL338" s="62"/>
      <c r="IM338" s="62"/>
      <c r="IN338" s="62"/>
      <c r="IO338" s="62"/>
      <c r="IP338" s="62"/>
      <c r="IQ338" s="62"/>
      <c r="IR338" s="62"/>
      <c r="IS338" s="62"/>
      <c r="IT338" s="62"/>
      <c r="IU338" s="62"/>
      <c r="IV338" s="62"/>
      <c r="IW338" s="62"/>
      <c r="IX338" s="62"/>
      <c r="IY338" s="62"/>
      <c r="IZ338" s="62"/>
      <c r="JA338" s="62"/>
      <c r="JB338" s="62"/>
      <c r="JC338" s="62"/>
      <c r="JD338" s="62"/>
      <c r="JE338" s="62"/>
      <c r="JF338" s="62"/>
      <c r="JG338" s="62"/>
      <c r="JH338" s="62"/>
      <c r="JI338" s="62"/>
      <c r="JJ338" s="62"/>
      <c r="JK338" s="62"/>
      <c r="JL338" s="62"/>
      <c r="JM338" s="62"/>
      <c r="JN338" s="62"/>
      <c r="JO338" s="62"/>
      <c r="JP338" s="62"/>
      <c r="JQ338" s="62"/>
      <c r="JR338" s="62"/>
      <c r="JS338" s="62"/>
      <c r="JT338" s="62"/>
      <c r="JU338" s="62"/>
      <c r="JV338" s="62"/>
      <c r="JW338" s="62"/>
      <c r="JX338" s="62"/>
      <c r="JY338" s="62"/>
      <c r="JZ338" s="62"/>
      <c r="KA338" s="62"/>
      <c r="KB338" s="62"/>
      <c r="KC338" s="62"/>
      <c r="KD338" s="62"/>
      <c r="KE338" s="62"/>
      <c r="KF338" s="62"/>
      <c r="KG338" s="62"/>
      <c r="KH338" s="62"/>
      <c r="KI338" s="62"/>
      <c r="KJ338" s="62"/>
      <c r="KK338" s="62"/>
      <c r="KL338" s="62"/>
      <c r="KM338" s="62"/>
    </row>
    <row r="339" spans="3:299" s="13" customFormat="1" x14ac:dyDescent="0.25">
      <c r="C339" s="62"/>
      <c r="D339" s="62"/>
      <c r="E339" s="62"/>
      <c r="F339" s="62"/>
      <c r="I339" s="14"/>
      <c r="J339" s="63"/>
      <c r="K339" s="14"/>
      <c r="L339" s="63"/>
      <c r="M339" s="63"/>
      <c r="Q339" s="51"/>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c r="GE339" s="62"/>
      <c r="GF339" s="62"/>
      <c r="GG339" s="62"/>
      <c r="GH339" s="62"/>
      <c r="GI339" s="62"/>
      <c r="GJ339" s="62"/>
      <c r="GK339" s="62"/>
      <c r="GL339" s="62"/>
      <c r="GM339" s="62"/>
      <c r="GN339" s="62"/>
      <c r="GO339" s="62"/>
      <c r="GP339" s="62"/>
      <c r="GQ339" s="62"/>
      <c r="GR339" s="62"/>
      <c r="GS339" s="62"/>
      <c r="GT339" s="62"/>
      <c r="GU339" s="62"/>
      <c r="GV339" s="62"/>
      <c r="GW339" s="62"/>
      <c r="GX339" s="62"/>
      <c r="GY339" s="62"/>
      <c r="GZ339" s="62"/>
      <c r="HA339" s="62"/>
      <c r="HB339" s="62"/>
      <c r="HC339" s="62"/>
      <c r="HD339" s="62"/>
      <c r="HE339" s="62"/>
      <c r="HF339" s="62"/>
      <c r="HG339" s="62"/>
      <c r="HH339" s="62"/>
      <c r="HI339" s="62"/>
      <c r="HJ339" s="62"/>
      <c r="HK339" s="62"/>
      <c r="HL339" s="62"/>
      <c r="HM339" s="62"/>
      <c r="HN339" s="62"/>
      <c r="HO339" s="62"/>
      <c r="HP339" s="62"/>
      <c r="HQ339" s="62"/>
      <c r="HR339" s="62"/>
      <c r="HS339" s="62"/>
      <c r="HT339" s="62"/>
      <c r="HU339" s="62"/>
      <c r="HV339" s="62"/>
      <c r="HW339" s="62"/>
      <c r="HX339" s="62"/>
      <c r="HY339" s="62"/>
      <c r="HZ339" s="62"/>
      <c r="IA339" s="62"/>
      <c r="IB339" s="62"/>
      <c r="IC339" s="62"/>
      <c r="ID339" s="62"/>
      <c r="IE339" s="62"/>
      <c r="IF339" s="62"/>
      <c r="IG339" s="62"/>
      <c r="IH339" s="62"/>
      <c r="II339" s="62"/>
      <c r="IJ339" s="62"/>
      <c r="IK339" s="62"/>
      <c r="IL339" s="62"/>
      <c r="IM339" s="62"/>
      <c r="IN339" s="62"/>
      <c r="IO339" s="62"/>
      <c r="IP339" s="62"/>
      <c r="IQ339" s="62"/>
      <c r="IR339" s="62"/>
      <c r="IS339" s="62"/>
      <c r="IT339" s="62"/>
      <c r="IU339" s="62"/>
      <c r="IV339" s="62"/>
      <c r="IW339" s="62"/>
      <c r="IX339" s="62"/>
      <c r="IY339" s="62"/>
      <c r="IZ339" s="62"/>
      <c r="JA339" s="62"/>
      <c r="JB339" s="62"/>
      <c r="JC339" s="62"/>
      <c r="JD339" s="62"/>
      <c r="JE339" s="62"/>
      <c r="JF339" s="62"/>
      <c r="JG339" s="62"/>
      <c r="JH339" s="62"/>
      <c r="JI339" s="62"/>
      <c r="JJ339" s="62"/>
      <c r="JK339" s="62"/>
      <c r="JL339" s="62"/>
      <c r="JM339" s="62"/>
      <c r="JN339" s="62"/>
      <c r="JO339" s="62"/>
      <c r="JP339" s="62"/>
      <c r="JQ339" s="62"/>
      <c r="JR339" s="62"/>
      <c r="JS339" s="62"/>
      <c r="JT339" s="62"/>
      <c r="JU339" s="62"/>
      <c r="JV339" s="62"/>
      <c r="JW339" s="62"/>
      <c r="JX339" s="62"/>
      <c r="JY339" s="62"/>
      <c r="JZ339" s="62"/>
      <c r="KA339" s="62"/>
      <c r="KB339" s="62"/>
      <c r="KC339" s="62"/>
      <c r="KD339" s="62"/>
      <c r="KE339" s="62"/>
      <c r="KF339" s="62"/>
      <c r="KG339" s="62"/>
      <c r="KH339" s="62"/>
      <c r="KI339" s="62"/>
      <c r="KJ339" s="62"/>
      <c r="KK339" s="62"/>
      <c r="KL339" s="62"/>
      <c r="KM339" s="62"/>
    </row>
    <row r="340" spans="3:299" s="13" customFormat="1" x14ac:dyDescent="0.25">
      <c r="C340" s="62"/>
      <c r="D340" s="62"/>
      <c r="E340" s="62"/>
      <c r="F340" s="62"/>
      <c r="I340" s="14"/>
      <c r="J340" s="63"/>
      <c r="K340" s="14"/>
      <c r="L340" s="63"/>
      <c r="M340" s="63"/>
      <c r="Q340" s="51"/>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c r="GE340" s="62"/>
      <c r="GF340" s="62"/>
      <c r="GG340" s="62"/>
      <c r="GH340" s="62"/>
      <c r="GI340" s="62"/>
      <c r="GJ340" s="62"/>
      <c r="GK340" s="62"/>
      <c r="GL340" s="62"/>
      <c r="GM340" s="62"/>
      <c r="GN340" s="62"/>
      <c r="GO340" s="62"/>
      <c r="GP340" s="62"/>
      <c r="GQ340" s="62"/>
      <c r="GR340" s="62"/>
      <c r="GS340" s="62"/>
      <c r="GT340" s="62"/>
      <c r="GU340" s="62"/>
      <c r="GV340" s="62"/>
      <c r="GW340" s="62"/>
      <c r="GX340" s="62"/>
      <c r="GY340" s="62"/>
      <c r="GZ340" s="62"/>
      <c r="HA340" s="62"/>
      <c r="HB340" s="62"/>
      <c r="HC340" s="62"/>
      <c r="HD340" s="62"/>
      <c r="HE340" s="62"/>
      <c r="HF340" s="62"/>
      <c r="HG340" s="62"/>
      <c r="HH340" s="62"/>
      <c r="HI340" s="62"/>
      <c r="HJ340" s="62"/>
      <c r="HK340" s="62"/>
      <c r="HL340" s="62"/>
      <c r="HM340" s="62"/>
      <c r="HN340" s="62"/>
      <c r="HO340" s="62"/>
      <c r="HP340" s="62"/>
      <c r="HQ340" s="62"/>
      <c r="HR340" s="62"/>
      <c r="HS340" s="62"/>
      <c r="HT340" s="62"/>
      <c r="HU340" s="62"/>
      <c r="HV340" s="62"/>
      <c r="HW340" s="62"/>
      <c r="HX340" s="62"/>
      <c r="HY340" s="62"/>
      <c r="HZ340" s="62"/>
      <c r="IA340" s="62"/>
      <c r="IB340" s="62"/>
      <c r="IC340" s="62"/>
      <c r="ID340" s="62"/>
      <c r="IE340" s="62"/>
      <c r="IF340" s="62"/>
      <c r="IG340" s="62"/>
      <c r="IH340" s="62"/>
      <c r="II340" s="62"/>
      <c r="IJ340" s="62"/>
      <c r="IK340" s="62"/>
      <c r="IL340" s="62"/>
      <c r="IM340" s="62"/>
      <c r="IN340" s="62"/>
      <c r="IO340" s="62"/>
      <c r="IP340" s="62"/>
      <c r="IQ340" s="62"/>
      <c r="IR340" s="62"/>
      <c r="IS340" s="62"/>
      <c r="IT340" s="62"/>
      <c r="IU340" s="62"/>
      <c r="IV340" s="62"/>
      <c r="IW340" s="62"/>
      <c r="IX340" s="62"/>
      <c r="IY340" s="62"/>
      <c r="IZ340" s="62"/>
      <c r="JA340" s="62"/>
      <c r="JB340" s="62"/>
      <c r="JC340" s="62"/>
      <c r="JD340" s="62"/>
      <c r="JE340" s="62"/>
      <c r="JF340" s="62"/>
      <c r="JG340" s="62"/>
      <c r="JH340" s="62"/>
      <c r="JI340" s="62"/>
      <c r="JJ340" s="62"/>
      <c r="JK340" s="62"/>
      <c r="JL340" s="62"/>
      <c r="JM340" s="62"/>
      <c r="JN340" s="62"/>
      <c r="JO340" s="62"/>
      <c r="JP340" s="62"/>
      <c r="JQ340" s="62"/>
      <c r="JR340" s="62"/>
      <c r="JS340" s="62"/>
      <c r="JT340" s="62"/>
      <c r="JU340" s="62"/>
      <c r="JV340" s="62"/>
      <c r="JW340" s="62"/>
      <c r="JX340" s="62"/>
      <c r="JY340" s="62"/>
      <c r="JZ340" s="62"/>
      <c r="KA340" s="62"/>
      <c r="KB340" s="62"/>
      <c r="KC340" s="62"/>
      <c r="KD340" s="62"/>
      <c r="KE340" s="62"/>
      <c r="KF340" s="62"/>
      <c r="KG340" s="62"/>
      <c r="KH340" s="62"/>
      <c r="KI340" s="62"/>
      <c r="KJ340" s="62"/>
      <c r="KK340" s="62"/>
      <c r="KL340" s="62"/>
      <c r="KM340" s="62"/>
    </row>
    <row r="341" spans="3:299" s="13" customFormat="1" x14ac:dyDescent="0.25">
      <c r="C341" s="62"/>
      <c r="D341" s="62"/>
      <c r="E341" s="62"/>
      <c r="F341" s="62"/>
      <c r="I341" s="14"/>
      <c r="J341" s="63"/>
      <c r="K341" s="14"/>
      <c r="L341" s="63"/>
      <c r="M341" s="63"/>
      <c r="Q341" s="51"/>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c r="GE341" s="62"/>
      <c r="GF341" s="62"/>
      <c r="GG341" s="62"/>
      <c r="GH341" s="62"/>
      <c r="GI341" s="62"/>
      <c r="GJ341" s="62"/>
      <c r="GK341" s="62"/>
      <c r="GL341" s="62"/>
      <c r="GM341" s="62"/>
      <c r="GN341" s="62"/>
      <c r="GO341" s="62"/>
      <c r="GP341" s="62"/>
      <c r="GQ341" s="62"/>
      <c r="GR341" s="62"/>
      <c r="GS341" s="62"/>
      <c r="GT341" s="62"/>
      <c r="GU341" s="62"/>
      <c r="GV341" s="62"/>
      <c r="GW341" s="62"/>
      <c r="GX341" s="62"/>
      <c r="GY341" s="62"/>
      <c r="GZ341" s="62"/>
      <c r="HA341" s="62"/>
      <c r="HB341" s="62"/>
      <c r="HC341" s="62"/>
      <c r="HD341" s="62"/>
      <c r="HE341" s="62"/>
      <c r="HF341" s="62"/>
      <c r="HG341" s="62"/>
      <c r="HH341" s="62"/>
      <c r="HI341" s="62"/>
      <c r="HJ341" s="62"/>
      <c r="HK341" s="62"/>
      <c r="HL341" s="62"/>
      <c r="HM341" s="62"/>
      <c r="HN341" s="62"/>
      <c r="HO341" s="62"/>
      <c r="HP341" s="62"/>
      <c r="HQ341" s="62"/>
      <c r="HR341" s="62"/>
      <c r="HS341" s="62"/>
      <c r="HT341" s="62"/>
      <c r="HU341" s="62"/>
      <c r="HV341" s="62"/>
      <c r="HW341" s="62"/>
      <c r="HX341" s="62"/>
      <c r="HY341" s="62"/>
      <c r="HZ341" s="62"/>
      <c r="IA341" s="62"/>
      <c r="IB341" s="62"/>
      <c r="IC341" s="62"/>
      <c r="ID341" s="62"/>
      <c r="IE341" s="62"/>
      <c r="IF341" s="62"/>
      <c r="IG341" s="62"/>
      <c r="IH341" s="62"/>
      <c r="II341" s="62"/>
      <c r="IJ341" s="62"/>
      <c r="IK341" s="62"/>
      <c r="IL341" s="62"/>
      <c r="IM341" s="62"/>
      <c r="IN341" s="62"/>
      <c r="IO341" s="62"/>
      <c r="IP341" s="62"/>
      <c r="IQ341" s="62"/>
      <c r="IR341" s="62"/>
      <c r="IS341" s="62"/>
      <c r="IT341" s="62"/>
      <c r="IU341" s="62"/>
      <c r="IV341" s="62"/>
      <c r="IW341" s="62"/>
      <c r="IX341" s="62"/>
      <c r="IY341" s="62"/>
      <c r="IZ341" s="62"/>
      <c r="JA341" s="62"/>
      <c r="JB341" s="62"/>
      <c r="JC341" s="62"/>
      <c r="JD341" s="62"/>
      <c r="JE341" s="62"/>
      <c r="JF341" s="62"/>
      <c r="JG341" s="62"/>
      <c r="JH341" s="62"/>
      <c r="JI341" s="62"/>
      <c r="JJ341" s="62"/>
      <c r="JK341" s="62"/>
      <c r="JL341" s="62"/>
      <c r="JM341" s="62"/>
      <c r="JN341" s="62"/>
      <c r="JO341" s="62"/>
      <c r="JP341" s="62"/>
      <c r="JQ341" s="62"/>
      <c r="JR341" s="62"/>
      <c r="JS341" s="62"/>
      <c r="JT341" s="62"/>
      <c r="JU341" s="62"/>
      <c r="JV341" s="62"/>
      <c r="JW341" s="62"/>
      <c r="JX341" s="62"/>
      <c r="JY341" s="62"/>
      <c r="JZ341" s="62"/>
      <c r="KA341" s="62"/>
      <c r="KB341" s="62"/>
      <c r="KC341" s="62"/>
      <c r="KD341" s="62"/>
      <c r="KE341" s="62"/>
      <c r="KF341" s="62"/>
      <c r="KG341" s="62"/>
      <c r="KH341" s="62"/>
      <c r="KI341" s="62"/>
      <c r="KJ341" s="62"/>
      <c r="KK341" s="62"/>
      <c r="KL341" s="62"/>
      <c r="KM341" s="62"/>
    </row>
    <row r="342" spans="3:299" s="13" customFormat="1" x14ac:dyDescent="0.25">
      <c r="C342" s="62"/>
      <c r="D342" s="62"/>
      <c r="E342" s="62"/>
      <c r="F342" s="62"/>
      <c r="I342" s="14"/>
      <c r="J342" s="63"/>
      <c r="K342" s="14"/>
      <c r="L342" s="63"/>
      <c r="M342" s="63"/>
      <c r="Q342" s="51"/>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c r="GE342" s="62"/>
      <c r="GF342" s="62"/>
      <c r="GG342" s="62"/>
      <c r="GH342" s="62"/>
      <c r="GI342" s="62"/>
      <c r="GJ342" s="62"/>
      <c r="GK342" s="62"/>
      <c r="GL342" s="62"/>
      <c r="GM342" s="62"/>
      <c r="GN342" s="62"/>
      <c r="GO342" s="62"/>
      <c r="GP342" s="62"/>
      <c r="GQ342" s="62"/>
      <c r="GR342" s="62"/>
      <c r="GS342" s="62"/>
      <c r="GT342" s="62"/>
      <c r="GU342" s="62"/>
      <c r="GV342" s="62"/>
      <c r="GW342" s="62"/>
      <c r="GX342" s="62"/>
      <c r="GY342" s="62"/>
      <c r="GZ342" s="62"/>
      <c r="HA342" s="62"/>
      <c r="HB342" s="62"/>
      <c r="HC342" s="62"/>
      <c r="HD342" s="62"/>
      <c r="HE342" s="62"/>
      <c r="HF342" s="62"/>
      <c r="HG342" s="62"/>
      <c r="HH342" s="62"/>
      <c r="HI342" s="62"/>
      <c r="HJ342" s="62"/>
      <c r="HK342" s="62"/>
      <c r="HL342" s="62"/>
      <c r="HM342" s="62"/>
      <c r="HN342" s="62"/>
      <c r="HO342" s="62"/>
      <c r="HP342" s="62"/>
      <c r="HQ342" s="62"/>
      <c r="HR342" s="62"/>
      <c r="HS342" s="62"/>
      <c r="HT342" s="62"/>
      <c r="HU342" s="62"/>
      <c r="HV342" s="62"/>
      <c r="HW342" s="62"/>
      <c r="HX342" s="62"/>
      <c r="HY342" s="62"/>
      <c r="HZ342" s="62"/>
      <c r="IA342" s="62"/>
      <c r="IB342" s="62"/>
      <c r="IC342" s="62"/>
      <c r="ID342" s="62"/>
      <c r="IE342" s="62"/>
      <c r="IF342" s="62"/>
      <c r="IG342" s="62"/>
      <c r="IH342" s="62"/>
      <c r="II342" s="62"/>
      <c r="IJ342" s="62"/>
      <c r="IK342" s="62"/>
      <c r="IL342" s="62"/>
      <c r="IM342" s="62"/>
      <c r="IN342" s="62"/>
      <c r="IO342" s="62"/>
      <c r="IP342" s="62"/>
      <c r="IQ342" s="62"/>
      <c r="IR342" s="62"/>
      <c r="IS342" s="62"/>
      <c r="IT342" s="62"/>
      <c r="IU342" s="62"/>
      <c r="IV342" s="62"/>
      <c r="IW342" s="62"/>
      <c r="IX342" s="62"/>
      <c r="IY342" s="62"/>
      <c r="IZ342" s="62"/>
      <c r="JA342" s="62"/>
      <c r="JB342" s="62"/>
      <c r="JC342" s="62"/>
      <c r="JD342" s="62"/>
      <c r="JE342" s="62"/>
      <c r="JF342" s="62"/>
      <c r="JG342" s="62"/>
      <c r="JH342" s="62"/>
      <c r="JI342" s="62"/>
      <c r="JJ342" s="62"/>
      <c r="JK342" s="62"/>
      <c r="JL342" s="62"/>
      <c r="JM342" s="62"/>
      <c r="JN342" s="62"/>
      <c r="JO342" s="62"/>
      <c r="JP342" s="62"/>
      <c r="JQ342" s="62"/>
      <c r="JR342" s="62"/>
      <c r="JS342" s="62"/>
      <c r="JT342" s="62"/>
      <c r="JU342" s="62"/>
      <c r="JV342" s="62"/>
      <c r="JW342" s="62"/>
      <c r="JX342" s="62"/>
      <c r="JY342" s="62"/>
      <c r="JZ342" s="62"/>
      <c r="KA342" s="62"/>
      <c r="KB342" s="62"/>
      <c r="KC342" s="62"/>
      <c r="KD342" s="62"/>
      <c r="KE342" s="62"/>
      <c r="KF342" s="62"/>
      <c r="KG342" s="62"/>
      <c r="KH342" s="62"/>
      <c r="KI342" s="62"/>
      <c r="KJ342" s="62"/>
      <c r="KK342" s="62"/>
      <c r="KL342" s="62"/>
      <c r="KM342" s="62"/>
    </row>
    <row r="343" spans="3:299" s="13" customFormat="1" x14ac:dyDescent="0.25">
      <c r="C343" s="62"/>
      <c r="D343" s="62"/>
      <c r="E343" s="62"/>
      <c r="F343" s="62"/>
      <c r="I343" s="14"/>
      <c r="J343" s="63"/>
      <c r="K343" s="14"/>
      <c r="L343" s="63"/>
      <c r="M343" s="63"/>
      <c r="Q343" s="51"/>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c r="GE343" s="62"/>
      <c r="GF343" s="62"/>
      <c r="GG343" s="62"/>
      <c r="GH343" s="62"/>
      <c r="GI343" s="62"/>
      <c r="GJ343" s="62"/>
      <c r="GK343" s="62"/>
      <c r="GL343" s="62"/>
      <c r="GM343" s="62"/>
      <c r="GN343" s="62"/>
      <c r="GO343" s="62"/>
      <c r="GP343" s="62"/>
      <c r="GQ343" s="62"/>
      <c r="GR343" s="62"/>
      <c r="GS343" s="62"/>
      <c r="GT343" s="62"/>
      <c r="GU343" s="62"/>
      <c r="GV343" s="62"/>
      <c r="GW343" s="62"/>
      <c r="GX343" s="62"/>
      <c r="GY343" s="62"/>
      <c r="GZ343" s="62"/>
      <c r="HA343" s="62"/>
      <c r="HB343" s="62"/>
      <c r="HC343" s="62"/>
      <c r="HD343" s="62"/>
      <c r="HE343" s="62"/>
      <c r="HF343" s="62"/>
      <c r="HG343" s="62"/>
      <c r="HH343" s="62"/>
      <c r="HI343" s="62"/>
      <c r="HJ343" s="62"/>
      <c r="HK343" s="62"/>
      <c r="HL343" s="62"/>
      <c r="HM343" s="62"/>
      <c r="HN343" s="62"/>
      <c r="HO343" s="62"/>
      <c r="HP343" s="62"/>
      <c r="HQ343" s="62"/>
      <c r="HR343" s="62"/>
      <c r="HS343" s="62"/>
      <c r="HT343" s="62"/>
      <c r="HU343" s="62"/>
      <c r="HV343" s="62"/>
      <c r="HW343" s="62"/>
      <c r="HX343" s="62"/>
      <c r="HY343" s="62"/>
      <c r="HZ343" s="62"/>
      <c r="IA343" s="62"/>
      <c r="IB343" s="62"/>
      <c r="IC343" s="62"/>
      <c r="ID343" s="62"/>
      <c r="IE343" s="62"/>
      <c r="IF343" s="62"/>
      <c r="IG343" s="62"/>
      <c r="IH343" s="62"/>
      <c r="II343" s="62"/>
      <c r="IJ343" s="62"/>
      <c r="IK343" s="62"/>
      <c r="IL343" s="62"/>
      <c r="IM343" s="62"/>
      <c r="IN343" s="62"/>
      <c r="IO343" s="62"/>
      <c r="IP343" s="62"/>
      <c r="IQ343" s="62"/>
      <c r="IR343" s="62"/>
      <c r="IS343" s="62"/>
      <c r="IT343" s="62"/>
      <c r="IU343" s="62"/>
      <c r="IV343" s="62"/>
      <c r="IW343" s="62"/>
      <c r="IX343" s="62"/>
      <c r="IY343" s="62"/>
      <c r="IZ343" s="62"/>
      <c r="JA343" s="62"/>
      <c r="JB343" s="62"/>
      <c r="JC343" s="62"/>
      <c r="JD343" s="62"/>
      <c r="JE343" s="62"/>
      <c r="JF343" s="62"/>
      <c r="JG343" s="62"/>
      <c r="JH343" s="62"/>
      <c r="JI343" s="62"/>
      <c r="JJ343" s="62"/>
      <c r="JK343" s="62"/>
      <c r="JL343" s="62"/>
      <c r="JM343" s="62"/>
      <c r="JN343" s="62"/>
      <c r="JO343" s="62"/>
      <c r="JP343" s="62"/>
      <c r="JQ343" s="62"/>
      <c r="JR343" s="62"/>
      <c r="JS343" s="62"/>
      <c r="JT343" s="62"/>
      <c r="JU343" s="62"/>
      <c r="JV343" s="62"/>
      <c r="JW343" s="62"/>
      <c r="JX343" s="62"/>
      <c r="JY343" s="62"/>
      <c r="JZ343" s="62"/>
      <c r="KA343" s="62"/>
      <c r="KB343" s="62"/>
      <c r="KC343" s="62"/>
      <c r="KD343" s="62"/>
      <c r="KE343" s="62"/>
      <c r="KF343" s="62"/>
      <c r="KG343" s="62"/>
      <c r="KH343" s="62"/>
      <c r="KI343" s="62"/>
      <c r="KJ343" s="62"/>
      <c r="KK343" s="62"/>
      <c r="KL343" s="62"/>
      <c r="KM343" s="62"/>
    </row>
    <row r="344" spans="3:299" s="13" customFormat="1" x14ac:dyDescent="0.25">
      <c r="C344" s="62"/>
      <c r="D344" s="62"/>
      <c r="E344" s="62"/>
      <c r="F344" s="62"/>
      <c r="I344" s="14"/>
      <c r="J344" s="63"/>
      <c r="K344" s="14"/>
      <c r="L344" s="63"/>
      <c r="M344" s="63"/>
      <c r="Q344" s="51"/>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c r="GE344" s="62"/>
      <c r="GF344" s="62"/>
      <c r="GG344" s="62"/>
      <c r="GH344" s="62"/>
      <c r="GI344" s="62"/>
      <c r="GJ344" s="62"/>
      <c r="GK344" s="62"/>
      <c r="GL344" s="62"/>
      <c r="GM344" s="62"/>
      <c r="GN344" s="62"/>
      <c r="GO344" s="62"/>
      <c r="GP344" s="62"/>
      <c r="GQ344" s="62"/>
      <c r="GR344" s="62"/>
      <c r="GS344" s="62"/>
      <c r="GT344" s="62"/>
      <c r="GU344" s="62"/>
      <c r="GV344" s="62"/>
      <c r="GW344" s="62"/>
      <c r="GX344" s="62"/>
      <c r="GY344" s="62"/>
      <c r="GZ344" s="62"/>
      <c r="HA344" s="62"/>
      <c r="HB344" s="62"/>
      <c r="HC344" s="62"/>
      <c r="HD344" s="62"/>
      <c r="HE344" s="62"/>
      <c r="HF344" s="62"/>
      <c r="HG344" s="62"/>
      <c r="HH344" s="62"/>
      <c r="HI344" s="62"/>
      <c r="HJ344" s="62"/>
      <c r="HK344" s="62"/>
      <c r="HL344" s="62"/>
      <c r="HM344" s="62"/>
      <c r="HN344" s="62"/>
      <c r="HO344" s="62"/>
      <c r="HP344" s="62"/>
      <c r="HQ344" s="62"/>
      <c r="HR344" s="62"/>
      <c r="HS344" s="62"/>
      <c r="HT344" s="62"/>
      <c r="HU344" s="62"/>
      <c r="HV344" s="62"/>
      <c r="HW344" s="62"/>
      <c r="HX344" s="62"/>
      <c r="HY344" s="62"/>
      <c r="HZ344" s="62"/>
      <c r="IA344" s="62"/>
      <c r="IB344" s="62"/>
      <c r="IC344" s="62"/>
      <c r="ID344" s="62"/>
      <c r="IE344" s="62"/>
      <c r="IF344" s="62"/>
      <c r="IG344" s="62"/>
      <c r="IH344" s="62"/>
      <c r="II344" s="62"/>
      <c r="IJ344" s="62"/>
      <c r="IK344" s="62"/>
      <c r="IL344" s="62"/>
      <c r="IM344" s="62"/>
      <c r="IN344" s="62"/>
      <c r="IO344" s="62"/>
      <c r="IP344" s="62"/>
      <c r="IQ344" s="62"/>
      <c r="IR344" s="62"/>
      <c r="IS344" s="62"/>
      <c r="IT344" s="62"/>
      <c r="IU344" s="62"/>
      <c r="IV344" s="62"/>
      <c r="IW344" s="62"/>
      <c r="IX344" s="62"/>
      <c r="IY344" s="62"/>
      <c r="IZ344" s="62"/>
      <c r="JA344" s="62"/>
      <c r="JB344" s="62"/>
      <c r="JC344" s="62"/>
      <c r="JD344" s="62"/>
      <c r="JE344" s="62"/>
      <c r="JF344" s="62"/>
      <c r="JG344" s="62"/>
      <c r="JH344" s="62"/>
      <c r="JI344" s="62"/>
      <c r="JJ344" s="62"/>
      <c r="JK344" s="62"/>
      <c r="JL344" s="62"/>
      <c r="JM344" s="62"/>
      <c r="JN344" s="62"/>
      <c r="JO344" s="62"/>
      <c r="JP344" s="62"/>
      <c r="JQ344" s="62"/>
      <c r="JR344" s="62"/>
      <c r="JS344" s="62"/>
      <c r="JT344" s="62"/>
      <c r="JU344" s="62"/>
      <c r="JV344" s="62"/>
      <c r="JW344" s="62"/>
      <c r="JX344" s="62"/>
      <c r="JY344" s="62"/>
      <c r="JZ344" s="62"/>
      <c r="KA344" s="62"/>
      <c r="KB344" s="62"/>
      <c r="KC344" s="62"/>
      <c r="KD344" s="62"/>
      <c r="KE344" s="62"/>
      <c r="KF344" s="62"/>
      <c r="KG344" s="62"/>
      <c r="KH344" s="62"/>
      <c r="KI344" s="62"/>
      <c r="KJ344" s="62"/>
      <c r="KK344" s="62"/>
      <c r="KL344" s="62"/>
      <c r="KM344" s="62"/>
    </row>
    <row r="345" spans="3:299" s="13" customFormat="1" x14ac:dyDescent="0.25">
      <c r="C345" s="62"/>
      <c r="D345" s="62"/>
      <c r="E345" s="62"/>
      <c r="F345" s="62"/>
      <c r="I345" s="14"/>
      <c r="J345" s="63"/>
      <c r="K345" s="14"/>
      <c r="L345" s="63"/>
      <c r="M345" s="63"/>
      <c r="Q345" s="51"/>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c r="GH345" s="62"/>
      <c r="GI345" s="62"/>
      <c r="GJ345" s="62"/>
      <c r="GK345" s="62"/>
      <c r="GL345" s="62"/>
      <c r="GM345" s="62"/>
      <c r="GN345" s="62"/>
      <c r="GO345" s="62"/>
      <c r="GP345" s="62"/>
      <c r="GQ345" s="62"/>
      <c r="GR345" s="62"/>
      <c r="GS345" s="62"/>
      <c r="GT345" s="62"/>
      <c r="GU345" s="62"/>
      <c r="GV345" s="62"/>
      <c r="GW345" s="62"/>
      <c r="GX345" s="62"/>
      <c r="GY345" s="62"/>
      <c r="GZ345" s="62"/>
      <c r="HA345" s="62"/>
      <c r="HB345" s="62"/>
      <c r="HC345" s="62"/>
      <c r="HD345" s="62"/>
      <c r="HE345" s="62"/>
      <c r="HF345" s="62"/>
      <c r="HG345" s="62"/>
      <c r="HH345" s="62"/>
      <c r="HI345" s="62"/>
      <c r="HJ345" s="62"/>
      <c r="HK345" s="62"/>
      <c r="HL345" s="62"/>
      <c r="HM345" s="62"/>
      <c r="HN345" s="62"/>
      <c r="HO345" s="62"/>
      <c r="HP345" s="62"/>
      <c r="HQ345" s="62"/>
      <c r="HR345" s="62"/>
      <c r="HS345" s="62"/>
      <c r="HT345" s="62"/>
      <c r="HU345" s="62"/>
      <c r="HV345" s="62"/>
      <c r="HW345" s="62"/>
      <c r="HX345" s="62"/>
      <c r="HY345" s="62"/>
      <c r="HZ345" s="62"/>
      <c r="IA345" s="62"/>
      <c r="IB345" s="62"/>
      <c r="IC345" s="62"/>
      <c r="ID345" s="62"/>
      <c r="IE345" s="62"/>
      <c r="IF345" s="62"/>
      <c r="IG345" s="62"/>
      <c r="IH345" s="62"/>
      <c r="II345" s="62"/>
      <c r="IJ345" s="62"/>
      <c r="IK345" s="62"/>
      <c r="IL345" s="62"/>
      <c r="IM345" s="62"/>
      <c r="IN345" s="62"/>
      <c r="IO345" s="62"/>
      <c r="IP345" s="62"/>
      <c r="IQ345" s="62"/>
      <c r="IR345" s="62"/>
      <c r="IS345" s="62"/>
      <c r="IT345" s="62"/>
      <c r="IU345" s="62"/>
      <c r="IV345" s="62"/>
      <c r="IW345" s="62"/>
      <c r="IX345" s="62"/>
      <c r="IY345" s="62"/>
      <c r="IZ345" s="62"/>
      <c r="JA345" s="62"/>
      <c r="JB345" s="62"/>
      <c r="JC345" s="62"/>
      <c r="JD345" s="62"/>
      <c r="JE345" s="62"/>
      <c r="JF345" s="62"/>
      <c r="JG345" s="62"/>
      <c r="JH345" s="62"/>
      <c r="JI345" s="62"/>
      <c r="JJ345" s="62"/>
      <c r="JK345" s="62"/>
      <c r="JL345" s="62"/>
      <c r="JM345" s="62"/>
      <c r="JN345" s="62"/>
      <c r="JO345" s="62"/>
      <c r="JP345" s="62"/>
      <c r="JQ345" s="62"/>
      <c r="JR345" s="62"/>
      <c r="JS345" s="62"/>
      <c r="JT345" s="62"/>
      <c r="JU345" s="62"/>
      <c r="JV345" s="62"/>
      <c r="JW345" s="62"/>
      <c r="JX345" s="62"/>
      <c r="JY345" s="62"/>
      <c r="JZ345" s="62"/>
      <c r="KA345" s="62"/>
      <c r="KB345" s="62"/>
      <c r="KC345" s="62"/>
      <c r="KD345" s="62"/>
      <c r="KE345" s="62"/>
      <c r="KF345" s="62"/>
      <c r="KG345" s="62"/>
      <c r="KH345" s="62"/>
      <c r="KI345" s="62"/>
      <c r="KJ345" s="62"/>
      <c r="KK345" s="62"/>
      <c r="KL345" s="62"/>
      <c r="KM345" s="62"/>
    </row>
    <row r="346" spans="3:299" s="13" customFormat="1" x14ac:dyDescent="0.25">
      <c r="C346" s="62"/>
      <c r="D346" s="62"/>
      <c r="E346" s="62"/>
      <c r="F346" s="62"/>
      <c r="I346" s="14"/>
      <c r="J346" s="63"/>
      <c r="K346" s="14"/>
      <c r="L346" s="63"/>
      <c r="M346" s="63"/>
      <c r="Q346" s="51"/>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c r="GH346" s="62"/>
      <c r="GI346" s="62"/>
      <c r="GJ346" s="62"/>
      <c r="GK346" s="62"/>
      <c r="GL346" s="62"/>
      <c r="GM346" s="62"/>
      <c r="GN346" s="62"/>
      <c r="GO346" s="62"/>
      <c r="GP346" s="62"/>
      <c r="GQ346" s="62"/>
      <c r="GR346" s="62"/>
      <c r="GS346" s="62"/>
      <c r="GT346" s="62"/>
      <c r="GU346" s="62"/>
      <c r="GV346" s="62"/>
      <c r="GW346" s="62"/>
      <c r="GX346" s="62"/>
      <c r="GY346" s="62"/>
      <c r="GZ346" s="62"/>
      <c r="HA346" s="62"/>
      <c r="HB346" s="62"/>
      <c r="HC346" s="62"/>
      <c r="HD346" s="62"/>
      <c r="HE346" s="62"/>
      <c r="HF346" s="62"/>
      <c r="HG346" s="62"/>
      <c r="HH346" s="62"/>
      <c r="HI346" s="62"/>
      <c r="HJ346" s="62"/>
      <c r="HK346" s="62"/>
      <c r="HL346" s="62"/>
      <c r="HM346" s="62"/>
      <c r="HN346" s="62"/>
      <c r="HO346" s="62"/>
      <c r="HP346" s="62"/>
      <c r="HQ346" s="62"/>
      <c r="HR346" s="62"/>
      <c r="HS346" s="62"/>
      <c r="HT346" s="62"/>
      <c r="HU346" s="62"/>
      <c r="HV346" s="62"/>
      <c r="HW346" s="62"/>
      <c r="HX346" s="62"/>
      <c r="HY346" s="62"/>
      <c r="HZ346" s="62"/>
      <c r="IA346" s="62"/>
      <c r="IB346" s="62"/>
      <c r="IC346" s="62"/>
      <c r="ID346" s="62"/>
      <c r="IE346" s="62"/>
      <c r="IF346" s="62"/>
      <c r="IG346" s="62"/>
      <c r="IH346" s="62"/>
      <c r="II346" s="62"/>
      <c r="IJ346" s="62"/>
      <c r="IK346" s="62"/>
      <c r="IL346" s="62"/>
      <c r="IM346" s="62"/>
      <c r="IN346" s="62"/>
      <c r="IO346" s="62"/>
      <c r="IP346" s="62"/>
      <c r="IQ346" s="62"/>
      <c r="IR346" s="62"/>
      <c r="IS346" s="62"/>
      <c r="IT346" s="62"/>
      <c r="IU346" s="62"/>
      <c r="IV346" s="62"/>
      <c r="IW346" s="62"/>
      <c r="IX346" s="62"/>
      <c r="IY346" s="62"/>
      <c r="IZ346" s="62"/>
      <c r="JA346" s="62"/>
      <c r="JB346" s="62"/>
      <c r="JC346" s="62"/>
      <c r="JD346" s="62"/>
      <c r="JE346" s="62"/>
      <c r="JF346" s="62"/>
      <c r="JG346" s="62"/>
      <c r="JH346" s="62"/>
      <c r="JI346" s="62"/>
      <c r="JJ346" s="62"/>
      <c r="JK346" s="62"/>
      <c r="JL346" s="62"/>
      <c r="JM346" s="62"/>
      <c r="JN346" s="62"/>
      <c r="JO346" s="62"/>
      <c r="JP346" s="62"/>
      <c r="JQ346" s="62"/>
      <c r="JR346" s="62"/>
      <c r="JS346" s="62"/>
      <c r="JT346" s="62"/>
      <c r="JU346" s="62"/>
      <c r="JV346" s="62"/>
      <c r="JW346" s="62"/>
      <c r="JX346" s="62"/>
      <c r="JY346" s="62"/>
      <c r="JZ346" s="62"/>
      <c r="KA346" s="62"/>
      <c r="KB346" s="62"/>
      <c r="KC346" s="62"/>
      <c r="KD346" s="62"/>
      <c r="KE346" s="62"/>
      <c r="KF346" s="62"/>
      <c r="KG346" s="62"/>
      <c r="KH346" s="62"/>
      <c r="KI346" s="62"/>
      <c r="KJ346" s="62"/>
      <c r="KK346" s="62"/>
      <c r="KL346" s="62"/>
      <c r="KM346" s="62"/>
    </row>
    <row r="347" spans="3:299" s="13" customFormat="1" x14ac:dyDescent="0.25">
      <c r="C347" s="62"/>
      <c r="D347" s="62"/>
      <c r="E347" s="62"/>
      <c r="F347" s="62"/>
      <c r="I347" s="14"/>
      <c r="J347" s="63"/>
      <c r="K347" s="14"/>
      <c r="L347" s="63"/>
      <c r="M347" s="63"/>
      <c r="Q347" s="51"/>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c r="GE347" s="62"/>
      <c r="GF347" s="62"/>
      <c r="GG347" s="62"/>
      <c r="GH347" s="62"/>
      <c r="GI347" s="62"/>
      <c r="GJ347" s="62"/>
      <c r="GK347" s="62"/>
      <c r="GL347" s="62"/>
      <c r="GM347" s="62"/>
      <c r="GN347" s="62"/>
      <c r="GO347" s="62"/>
      <c r="GP347" s="62"/>
      <c r="GQ347" s="62"/>
      <c r="GR347" s="62"/>
      <c r="GS347" s="62"/>
      <c r="GT347" s="62"/>
      <c r="GU347" s="62"/>
      <c r="GV347" s="62"/>
      <c r="GW347" s="62"/>
      <c r="GX347" s="62"/>
      <c r="GY347" s="62"/>
      <c r="GZ347" s="62"/>
      <c r="HA347" s="62"/>
      <c r="HB347" s="62"/>
      <c r="HC347" s="62"/>
      <c r="HD347" s="62"/>
      <c r="HE347" s="62"/>
      <c r="HF347" s="62"/>
      <c r="HG347" s="62"/>
      <c r="HH347" s="62"/>
      <c r="HI347" s="62"/>
      <c r="HJ347" s="62"/>
      <c r="HK347" s="62"/>
      <c r="HL347" s="62"/>
      <c r="HM347" s="62"/>
      <c r="HN347" s="62"/>
      <c r="HO347" s="62"/>
      <c r="HP347" s="62"/>
      <c r="HQ347" s="62"/>
      <c r="HR347" s="62"/>
      <c r="HS347" s="62"/>
      <c r="HT347" s="62"/>
      <c r="HU347" s="62"/>
      <c r="HV347" s="62"/>
      <c r="HW347" s="62"/>
      <c r="HX347" s="62"/>
      <c r="HY347" s="62"/>
      <c r="HZ347" s="62"/>
      <c r="IA347" s="62"/>
      <c r="IB347" s="62"/>
      <c r="IC347" s="62"/>
      <c r="ID347" s="62"/>
      <c r="IE347" s="62"/>
      <c r="IF347" s="62"/>
      <c r="IG347" s="62"/>
      <c r="IH347" s="62"/>
      <c r="II347" s="62"/>
      <c r="IJ347" s="62"/>
      <c r="IK347" s="62"/>
      <c r="IL347" s="62"/>
      <c r="IM347" s="62"/>
      <c r="IN347" s="62"/>
      <c r="IO347" s="62"/>
      <c r="IP347" s="62"/>
      <c r="IQ347" s="62"/>
      <c r="IR347" s="62"/>
      <c r="IS347" s="62"/>
      <c r="IT347" s="62"/>
      <c r="IU347" s="62"/>
      <c r="IV347" s="62"/>
      <c r="IW347" s="62"/>
      <c r="IX347" s="62"/>
      <c r="IY347" s="62"/>
      <c r="IZ347" s="62"/>
      <c r="JA347" s="62"/>
      <c r="JB347" s="62"/>
      <c r="JC347" s="62"/>
      <c r="JD347" s="62"/>
      <c r="JE347" s="62"/>
      <c r="JF347" s="62"/>
      <c r="JG347" s="62"/>
      <c r="JH347" s="62"/>
      <c r="JI347" s="62"/>
      <c r="JJ347" s="62"/>
      <c r="JK347" s="62"/>
      <c r="JL347" s="62"/>
      <c r="JM347" s="62"/>
      <c r="JN347" s="62"/>
      <c r="JO347" s="62"/>
      <c r="JP347" s="62"/>
      <c r="JQ347" s="62"/>
      <c r="JR347" s="62"/>
      <c r="JS347" s="62"/>
      <c r="JT347" s="62"/>
      <c r="JU347" s="62"/>
      <c r="JV347" s="62"/>
      <c r="JW347" s="62"/>
      <c r="JX347" s="62"/>
      <c r="JY347" s="62"/>
      <c r="JZ347" s="62"/>
      <c r="KA347" s="62"/>
      <c r="KB347" s="62"/>
      <c r="KC347" s="62"/>
      <c r="KD347" s="62"/>
      <c r="KE347" s="62"/>
      <c r="KF347" s="62"/>
      <c r="KG347" s="62"/>
      <c r="KH347" s="62"/>
      <c r="KI347" s="62"/>
      <c r="KJ347" s="62"/>
      <c r="KK347" s="62"/>
      <c r="KL347" s="62"/>
      <c r="KM347" s="62"/>
    </row>
    <row r="348" spans="3:299" s="13" customFormat="1" x14ac:dyDescent="0.25">
      <c r="C348" s="62"/>
      <c r="D348" s="62"/>
      <c r="E348" s="62"/>
      <c r="F348" s="62"/>
      <c r="I348" s="14"/>
      <c r="J348" s="63"/>
      <c r="K348" s="14"/>
      <c r="L348" s="63"/>
      <c r="M348" s="63"/>
      <c r="Q348" s="51"/>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c r="GE348" s="62"/>
      <c r="GF348" s="62"/>
      <c r="GG348" s="62"/>
      <c r="GH348" s="62"/>
      <c r="GI348" s="62"/>
      <c r="GJ348" s="62"/>
      <c r="GK348" s="62"/>
      <c r="GL348" s="62"/>
      <c r="GM348" s="62"/>
      <c r="GN348" s="62"/>
      <c r="GO348" s="62"/>
      <c r="GP348" s="62"/>
      <c r="GQ348" s="62"/>
      <c r="GR348" s="62"/>
      <c r="GS348" s="62"/>
      <c r="GT348" s="62"/>
      <c r="GU348" s="62"/>
      <c r="GV348" s="62"/>
      <c r="GW348" s="62"/>
      <c r="GX348" s="62"/>
      <c r="GY348" s="62"/>
      <c r="GZ348" s="62"/>
      <c r="HA348" s="62"/>
      <c r="HB348" s="62"/>
      <c r="HC348" s="62"/>
      <c r="HD348" s="62"/>
      <c r="HE348" s="62"/>
      <c r="HF348" s="62"/>
      <c r="HG348" s="62"/>
      <c r="HH348" s="62"/>
      <c r="HI348" s="62"/>
      <c r="HJ348" s="62"/>
      <c r="HK348" s="62"/>
      <c r="HL348" s="62"/>
      <c r="HM348" s="62"/>
      <c r="HN348" s="62"/>
      <c r="HO348" s="62"/>
      <c r="HP348" s="62"/>
      <c r="HQ348" s="62"/>
      <c r="HR348" s="62"/>
      <c r="HS348" s="62"/>
      <c r="HT348" s="62"/>
      <c r="HU348" s="62"/>
      <c r="HV348" s="62"/>
      <c r="HW348" s="62"/>
      <c r="HX348" s="62"/>
      <c r="HY348" s="62"/>
      <c r="HZ348" s="62"/>
      <c r="IA348" s="62"/>
      <c r="IB348" s="62"/>
      <c r="IC348" s="62"/>
      <c r="ID348" s="62"/>
      <c r="IE348" s="62"/>
      <c r="IF348" s="62"/>
      <c r="IG348" s="62"/>
      <c r="IH348" s="62"/>
      <c r="II348" s="62"/>
      <c r="IJ348" s="62"/>
      <c r="IK348" s="62"/>
      <c r="IL348" s="62"/>
      <c r="IM348" s="62"/>
      <c r="IN348" s="62"/>
      <c r="IO348" s="62"/>
      <c r="IP348" s="62"/>
      <c r="IQ348" s="62"/>
      <c r="IR348" s="62"/>
      <c r="IS348" s="62"/>
      <c r="IT348" s="62"/>
      <c r="IU348" s="62"/>
      <c r="IV348" s="62"/>
      <c r="IW348" s="62"/>
      <c r="IX348" s="62"/>
      <c r="IY348" s="62"/>
      <c r="IZ348" s="62"/>
      <c r="JA348" s="62"/>
      <c r="JB348" s="62"/>
      <c r="JC348" s="62"/>
      <c r="JD348" s="62"/>
      <c r="JE348" s="62"/>
      <c r="JF348" s="62"/>
      <c r="JG348" s="62"/>
      <c r="JH348" s="62"/>
      <c r="JI348" s="62"/>
      <c r="JJ348" s="62"/>
      <c r="JK348" s="62"/>
      <c r="JL348" s="62"/>
      <c r="JM348" s="62"/>
      <c r="JN348" s="62"/>
      <c r="JO348" s="62"/>
      <c r="JP348" s="62"/>
      <c r="JQ348" s="62"/>
      <c r="JR348" s="62"/>
      <c r="JS348" s="62"/>
      <c r="JT348" s="62"/>
      <c r="JU348" s="62"/>
      <c r="JV348" s="62"/>
      <c r="JW348" s="62"/>
      <c r="JX348" s="62"/>
      <c r="JY348" s="62"/>
      <c r="JZ348" s="62"/>
      <c r="KA348" s="62"/>
      <c r="KB348" s="62"/>
      <c r="KC348" s="62"/>
      <c r="KD348" s="62"/>
      <c r="KE348" s="62"/>
      <c r="KF348" s="62"/>
      <c r="KG348" s="62"/>
      <c r="KH348" s="62"/>
      <c r="KI348" s="62"/>
      <c r="KJ348" s="62"/>
      <c r="KK348" s="62"/>
      <c r="KL348" s="62"/>
      <c r="KM348" s="62"/>
    </row>
    <row r="349" spans="3:299" s="13" customFormat="1" x14ac:dyDescent="0.25">
      <c r="C349" s="62"/>
      <c r="D349" s="62"/>
      <c r="E349" s="62"/>
      <c r="F349" s="62"/>
      <c r="I349" s="14"/>
      <c r="J349" s="63"/>
      <c r="K349" s="14"/>
      <c r="L349" s="63"/>
      <c r="M349" s="63"/>
      <c r="Q349" s="51"/>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c r="GE349" s="62"/>
      <c r="GF349" s="62"/>
      <c r="GG349" s="62"/>
      <c r="GH349" s="62"/>
      <c r="GI349" s="62"/>
      <c r="GJ349" s="62"/>
      <c r="GK349" s="62"/>
      <c r="GL349" s="62"/>
      <c r="GM349" s="62"/>
      <c r="GN349" s="62"/>
      <c r="GO349" s="62"/>
      <c r="GP349" s="62"/>
      <c r="GQ349" s="62"/>
      <c r="GR349" s="62"/>
      <c r="GS349" s="62"/>
      <c r="GT349" s="62"/>
      <c r="GU349" s="62"/>
      <c r="GV349" s="62"/>
      <c r="GW349" s="62"/>
      <c r="GX349" s="62"/>
      <c r="GY349" s="62"/>
      <c r="GZ349" s="62"/>
      <c r="HA349" s="62"/>
      <c r="HB349" s="62"/>
      <c r="HC349" s="62"/>
      <c r="HD349" s="62"/>
      <c r="HE349" s="62"/>
      <c r="HF349" s="62"/>
      <c r="HG349" s="62"/>
      <c r="HH349" s="62"/>
      <c r="HI349" s="62"/>
      <c r="HJ349" s="62"/>
      <c r="HK349" s="62"/>
      <c r="HL349" s="62"/>
      <c r="HM349" s="62"/>
      <c r="HN349" s="62"/>
      <c r="HO349" s="62"/>
      <c r="HP349" s="62"/>
      <c r="HQ349" s="62"/>
      <c r="HR349" s="62"/>
      <c r="HS349" s="62"/>
      <c r="HT349" s="62"/>
      <c r="HU349" s="62"/>
      <c r="HV349" s="62"/>
      <c r="HW349" s="62"/>
      <c r="HX349" s="62"/>
      <c r="HY349" s="62"/>
      <c r="HZ349" s="62"/>
      <c r="IA349" s="62"/>
      <c r="IB349" s="62"/>
      <c r="IC349" s="62"/>
      <c r="ID349" s="62"/>
      <c r="IE349" s="62"/>
      <c r="IF349" s="62"/>
      <c r="IG349" s="62"/>
      <c r="IH349" s="62"/>
      <c r="II349" s="62"/>
      <c r="IJ349" s="62"/>
      <c r="IK349" s="62"/>
      <c r="IL349" s="62"/>
      <c r="IM349" s="62"/>
      <c r="IN349" s="62"/>
      <c r="IO349" s="62"/>
      <c r="IP349" s="62"/>
      <c r="IQ349" s="62"/>
      <c r="IR349" s="62"/>
      <c r="IS349" s="62"/>
      <c r="IT349" s="62"/>
      <c r="IU349" s="62"/>
      <c r="IV349" s="62"/>
      <c r="IW349" s="62"/>
      <c r="IX349" s="62"/>
      <c r="IY349" s="62"/>
      <c r="IZ349" s="62"/>
      <c r="JA349" s="62"/>
      <c r="JB349" s="62"/>
      <c r="JC349" s="62"/>
      <c r="JD349" s="62"/>
      <c r="JE349" s="62"/>
      <c r="JF349" s="62"/>
      <c r="JG349" s="62"/>
      <c r="JH349" s="62"/>
      <c r="JI349" s="62"/>
      <c r="JJ349" s="62"/>
      <c r="JK349" s="62"/>
      <c r="JL349" s="62"/>
      <c r="JM349" s="62"/>
      <c r="JN349" s="62"/>
      <c r="JO349" s="62"/>
      <c r="JP349" s="62"/>
      <c r="JQ349" s="62"/>
      <c r="JR349" s="62"/>
      <c r="JS349" s="62"/>
      <c r="JT349" s="62"/>
      <c r="JU349" s="62"/>
      <c r="JV349" s="62"/>
      <c r="JW349" s="62"/>
      <c r="JX349" s="62"/>
      <c r="JY349" s="62"/>
      <c r="JZ349" s="62"/>
      <c r="KA349" s="62"/>
      <c r="KB349" s="62"/>
      <c r="KC349" s="62"/>
      <c r="KD349" s="62"/>
      <c r="KE349" s="62"/>
      <c r="KF349" s="62"/>
      <c r="KG349" s="62"/>
      <c r="KH349" s="62"/>
      <c r="KI349" s="62"/>
      <c r="KJ349" s="62"/>
      <c r="KK349" s="62"/>
      <c r="KL349" s="62"/>
      <c r="KM349" s="62"/>
    </row>
    <row r="350" spans="3:299" s="13" customFormat="1" x14ac:dyDescent="0.25">
      <c r="C350" s="62"/>
      <c r="D350" s="62"/>
      <c r="E350" s="62"/>
      <c r="F350" s="62"/>
      <c r="I350" s="14"/>
      <c r="J350" s="63"/>
      <c r="K350" s="14"/>
      <c r="L350" s="63"/>
      <c r="M350" s="63"/>
      <c r="Q350" s="51"/>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c r="GE350" s="62"/>
      <c r="GF350" s="62"/>
      <c r="GG350" s="62"/>
      <c r="GH350" s="62"/>
      <c r="GI350" s="62"/>
      <c r="GJ350" s="62"/>
      <c r="GK350" s="62"/>
      <c r="GL350" s="62"/>
      <c r="GM350" s="62"/>
      <c r="GN350" s="62"/>
      <c r="GO350" s="62"/>
      <c r="GP350" s="62"/>
      <c r="GQ350" s="62"/>
      <c r="GR350" s="62"/>
      <c r="GS350" s="62"/>
      <c r="GT350" s="62"/>
      <c r="GU350" s="62"/>
      <c r="GV350" s="62"/>
      <c r="GW350" s="62"/>
      <c r="GX350" s="62"/>
      <c r="GY350" s="62"/>
      <c r="GZ350" s="62"/>
      <c r="HA350" s="62"/>
      <c r="HB350" s="62"/>
      <c r="HC350" s="62"/>
      <c r="HD350" s="62"/>
      <c r="HE350" s="62"/>
      <c r="HF350" s="62"/>
      <c r="HG350" s="62"/>
      <c r="HH350" s="62"/>
      <c r="HI350" s="62"/>
      <c r="HJ350" s="62"/>
      <c r="HK350" s="62"/>
      <c r="HL350" s="62"/>
      <c r="HM350" s="62"/>
      <c r="HN350" s="62"/>
      <c r="HO350" s="62"/>
      <c r="HP350" s="62"/>
      <c r="HQ350" s="62"/>
      <c r="HR350" s="62"/>
      <c r="HS350" s="62"/>
      <c r="HT350" s="62"/>
      <c r="HU350" s="62"/>
      <c r="HV350" s="62"/>
      <c r="HW350" s="62"/>
      <c r="HX350" s="62"/>
      <c r="HY350" s="62"/>
      <c r="HZ350" s="62"/>
      <c r="IA350" s="62"/>
      <c r="IB350" s="62"/>
      <c r="IC350" s="62"/>
      <c r="ID350" s="62"/>
      <c r="IE350" s="62"/>
      <c r="IF350" s="62"/>
      <c r="IG350" s="62"/>
      <c r="IH350" s="62"/>
      <c r="II350" s="62"/>
      <c r="IJ350" s="62"/>
      <c r="IK350" s="62"/>
      <c r="IL350" s="62"/>
      <c r="IM350" s="62"/>
      <c r="IN350" s="62"/>
      <c r="IO350" s="62"/>
      <c r="IP350" s="62"/>
      <c r="IQ350" s="62"/>
      <c r="IR350" s="62"/>
      <c r="IS350" s="62"/>
      <c r="IT350" s="62"/>
      <c r="IU350" s="62"/>
      <c r="IV350" s="62"/>
      <c r="IW350" s="62"/>
      <c r="IX350" s="62"/>
      <c r="IY350" s="62"/>
      <c r="IZ350" s="62"/>
      <c r="JA350" s="62"/>
      <c r="JB350" s="62"/>
      <c r="JC350" s="62"/>
      <c r="JD350" s="62"/>
      <c r="JE350" s="62"/>
      <c r="JF350" s="62"/>
      <c r="JG350" s="62"/>
      <c r="JH350" s="62"/>
      <c r="JI350" s="62"/>
      <c r="JJ350" s="62"/>
      <c r="JK350" s="62"/>
      <c r="JL350" s="62"/>
      <c r="JM350" s="62"/>
      <c r="JN350" s="62"/>
      <c r="JO350" s="62"/>
      <c r="JP350" s="62"/>
      <c r="JQ350" s="62"/>
      <c r="JR350" s="62"/>
      <c r="JS350" s="62"/>
      <c r="JT350" s="62"/>
      <c r="JU350" s="62"/>
      <c r="JV350" s="62"/>
      <c r="JW350" s="62"/>
      <c r="JX350" s="62"/>
      <c r="JY350" s="62"/>
      <c r="JZ350" s="62"/>
      <c r="KA350" s="62"/>
      <c r="KB350" s="62"/>
      <c r="KC350" s="62"/>
      <c r="KD350" s="62"/>
      <c r="KE350" s="62"/>
      <c r="KF350" s="62"/>
      <c r="KG350" s="62"/>
      <c r="KH350" s="62"/>
      <c r="KI350" s="62"/>
      <c r="KJ350" s="62"/>
      <c r="KK350" s="62"/>
      <c r="KL350" s="62"/>
      <c r="KM350" s="62"/>
    </row>
    <row r="351" spans="3:299" s="13" customFormat="1" x14ac:dyDescent="0.25">
      <c r="C351" s="62"/>
      <c r="D351" s="62"/>
      <c r="E351" s="62"/>
      <c r="F351" s="62"/>
      <c r="I351" s="14"/>
      <c r="J351" s="63"/>
      <c r="K351" s="14"/>
      <c r="L351" s="63"/>
      <c r="M351" s="63"/>
      <c r="Q351" s="51"/>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c r="GE351" s="62"/>
      <c r="GF351" s="62"/>
      <c r="GG351" s="62"/>
      <c r="GH351" s="62"/>
      <c r="GI351" s="62"/>
      <c r="GJ351" s="62"/>
      <c r="GK351" s="62"/>
      <c r="GL351" s="62"/>
      <c r="GM351" s="62"/>
      <c r="GN351" s="62"/>
      <c r="GO351" s="62"/>
      <c r="GP351" s="62"/>
      <c r="GQ351" s="62"/>
      <c r="GR351" s="62"/>
      <c r="GS351" s="62"/>
      <c r="GT351" s="62"/>
      <c r="GU351" s="62"/>
      <c r="GV351" s="62"/>
      <c r="GW351" s="62"/>
      <c r="GX351" s="62"/>
      <c r="GY351" s="62"/>
      <c r="GZ351" s="62"/>
      <c r="HA351" s="62"/>
      <c r="HB351" s="62"/>
      <c r="HC351" s="62"/>
      <c r="HD351" s="62"/>
      <c r="HE351" s="62"/>
      <c r="HF351" s="62"/>
      <c r="HG351" s="62"/>
      <c r="HH351" s="62"/>
      <c r="HI351" s="62"/>
      <c r="HJ351" s="62"/>
      <c r="HK351" s="62"/>
      <c r="HL351" s="62"/>
      <c r="HM351" s="62"/>
      <c r="HN351" s="62"/>
      <c r="HO351" s="62"/>
      <c r="HP351" s="62"/>
      <c r="HQ351" s="62"/>
      <c r="HR351" s="62"/>
      <c r="HS351" s="62"/>
      <c r="HT351" s="62"/>
      <c r="HU351" s="62"/>
      <c r="HV351" s="62"/>
      <c r="HW351" s="62"/>
      <c r="HX351" s="62"/>
      <c r="HY351" s="62"/>
      <c r="HZ351" s="62"/>
      <c r="IA351" s="62"/>
      <c r="IB351" s="62"/>
      <c r="IC351" s="62"/>
      <c r="ID351" s="62"/>
      <c r="IE351" s="62"/>
      <c r="IF351" s="62"/>
      <c r="IG351" s="62"/>
      <c r="IH351" s="62"/>
      <c r="II351" s="62"/>
      <c r="IJ351" s="62"/>
      <c r="IK351" s="62"/>
      <c r="IL351" s="62"/>
      <c r="IM351" s="62"/>
      <c r="IN351" s="62"/>
      <c r="IO351" s="62"/>
      <c r="IP351" s="62"/>
      <c r="IQ351" s="62"/>
      <c r="IR351" s="62"/>
      <c r="IS351" s="62"/>
      <c r="IT351" s="62"/>
      <c r="IU351" s="62"/>
      <c r="IV351" s="62"/>
      <c r="IW351" s="62"/>
      <c r="IX351" s="62"/>
      <c r="IY351" s="62"/>
      <c r="IZ351" s="62"/>
      <c r="JA351" s="62"/>
      <c r="JB351" s="62"/>
      <c r="JC351" s="62"/>
      <c r="JD351" s="62"/>
      <c r="JE351" s="62"/>
      <c r="JF351" s="62"/>
      <c r="JG351" s="62"/>
      <c r="JH351" s="62"/>
      <c r="JI351" s="62"/>
      <c r="JJ351" s="62"/>
      <c r="JK351" s="62"/>
      <c r="JL351" s="62"/>
      <c r="JM351" s="62"/>
      <c r="JN351" s="62"/>
      <c r="JO351" s="62"/>
      <c r="JP351" s="62"/>
      <c r="JQ351" s="62"/>
      <c r="JR351" s="62"/>
      <c r="JS351" s="62"/>
      <c r="JT351" s="62"/>
      <c r="JU351" s="62"/>
      <c r="JV351" s="62"/>
      <c r="JW351" s="62"/>
      <c r="JX351" s="62"/>
      <c r="JY351" s="62"/>
      <c r="JZ351" s="62"/>
      <c r="KA351" s="62"/>
      <c r="KB351" s="62"/>
      <c r="KC351" s="62"/>
      <c r="KD351" s="62"/>
      <c r="KE351" s="62"/>
      <c r="KF351" s="62"/>
      <c r="KG351" s="62"/>
      <c r="KH351" s="62"/>
      <c r="KI351" s="62"/>
      <c r="KJ351" s="62"/>
      <c r="KK351" s="62"/>
      <c r="KL351" s="62"/>
      <c r="KM351" s="62"/>
    </row>
    <row r="352" spans="3:299" s="13" customFormat="1" x14ac:dyDescent="0.25">
      <c r="C352" s="62"/>
      <c r="D352" s="62"/>
      <c r="E352" s="62"/>
      <c r="F352" s="62"/>
      <c r="I352" s="14"/>
      <c r="J352" s="63"/>
      <c r="K352" s="14"/>
      <c r="L352" s="63"/>
      <c r="M352" s="63"/>
      <c r="Q352" s="51"/>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c r="GE352" s="62"/>
      <c r="GF352" s="62"/>
      <c r="GG352" s="62"/>
      <c r="GH352" s="62"/>
      <c r="GI352" s="62"/>
      <c r="GJ352" s="62"/>
      <c r="GK352" s="62"/>
      <c r="GL352" s="62"/>
      <c r="GM352" s="62"/>
      <c r="GN352" s="62"/>
      <c r="GO352" s="62"/>
      <c r="GP352" s="62"/>
      <c r="GQ352" s="62"/>
      <c r="GR352" s="62"/>
      <c r="GS352" s="62"/>
      <c r="GT352" s="62"/>
      <c r="GU352" s="62"/>
      <c r="GV352" s="62"/>
      <c r="GW352" s="62"/>
      <c r="GX352" s="62"/>
      <c r="GY352" s="62"/>
      <c r="GZ352" s="62"/>
      <c r="HA352" s="62"/>
      <c r="HB352" s="62"/>
      <c r="HC352" s="62"/>
      <c r="HD352" s="62"/>
      <c r="HE352" s="62"/>
      <c r="HF352" s="62"/>
      <c r="HG352" s="62"/>
      <c r="HH352" s="62"/>
      <c r="HI352" s="62"/>
      <c r="HJ352" s="62"/>
      <c r="HK352" s="62"/>
      <c r="HL352" s="62"/>
      <c r="HM352" s="62"/>
      <c r="HN352" s="62"/>
      <c r="HO352" s="62"/>
      <c r="HP352" s="62"/>
      <c r="HQ352" s="62"/>
      <c r="HR352" s="62"/>
      <c r="HS352" s="62"/>
      <c r="HT352" s="62"/>
      <c r="HU352" s="62"/>
      <c r="HV352" s="62"/>
      <c r="HW352" s="62"/>
      <c r="HX352" s="62"/>
      <c r="HY352" s="62"/>
      <c r="HZ352" s="62"/>
      <c r="IA352" s="62"/>
      <c r="IB352" s="62"/>
      <c r="IC352" s="62"/>
      <c r="ID352" s="62"/>
      <c r="IE352" s="62"/>
      <c r="IF352" s="62"/>
      <c r="IG352" s="62"/>
      <c r="IH352" s="62"/>
      <c r="II352" s="62"/>
      <c r="IJ352" s="62"/>
      <c r="IK352" s="62"/>
      <c r="IL352" s="62"/>
      <c r="IM352" s="62"/>
      <c r="IN352" s="62"/>
      <c r="IO352" s="62"/>
      <c r="IP352" s="62"/>
      <c r="IQ352" s="62"/>
      <c r="IR352" s="62"/>
      <c r="IS352" s="62"/>
      <c r="IT352" s="62"/>
      <c r="IU352" s="62"/>
      <c r="IV352" s="62"/>
      <c r="IW352" s="62"/>
      <c r="IX352" s="62"/>
      <c r="IY352" s="62"/>
      <c r="IZ352" s="62"/>
      <c r="JA352" s="62"/>
      <c r="JB352" s="62"/>
      <c r="JC352" s="62"/>
      <c r="JD352" s="62"/>
      <c r="JE352" s="62"/>
      <c r="JF352" s="62"/>
      <c r="JG352" s="62"/>
      <c r="JH352" s="62"/>
      <c r="JI352" s="62"/>
      <c r="JJ352" s="62"/>
      <c r="JK352" s="62"/>
      <c r="JL352" s="62"/>
      <c r="JM352" s="62"/>
      <c r="JN352" s="62"/>
      <c r="JO352" s="62"/>
      <c r="JP352" s="62"/>
      <c r="JQ352" s="62"/>
      <c r="JR352" s="62"/>
      <c r="JS352" s="62"/>
      <c r="JT352" s="62"/>
      <c r="JU352" s="62"/>
      <c r="JV352" s="62"/>
      <c r="JW352" s="62"/>
      <c r="JX352" s="62"/>
      <c r="JY352" s="62"/>
      <c r="JZ352" s="62"/>
      <c r="KA352" s="62"/>
      <c r="KB352" s="62"/>
      <c r="KC352" s="62"/>
      <c r="KD352" s="62"/>
      <c r="KE352" s="62"/>
      <c r="KF352" s="62"/>
      <c r="KG352" s="62"/>
      <c r="KH352" s="62"/>
      <c r="KI352" s="62"/>
      <c r="KJ352" s="62"/>
      <c r="KK352" s="62"/>
      <c r="KL352" s="62"/>
      <c r="KM352" s="62"/>
    </row>
    <row r="353" spans="3:299" s="13" customFormat="1" x14ac:dyDescent="0.25">
      <c r="C353" s="62"/>
      <c r="D353" s="62"/>
      <c r="E353" s="62"/>
      <c r="F353" s="62"/>
      <c r="I353" s="14"/>
      <c r="J353" s="63"/>
      <c r="K353" s="14"/>
      <c r="L353" s="63"/>
      <c r="M353" s="63"/>
      <c r="Q353" s="51"/>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c r="GE353" s="62"/>
      <c r="GF353" s="62"/>
      <c r="GG353" s="62"/>
      <c r="GH353" s="62"/>
      <c r="GI353" s="62"/>
      <c r="GJ353" s="62"/>
      <c r="GK353" s="62"/>
      <c r="GL353" s="62"/>
      <c r="GM353" s="62"/>
      <c r="GN353" s="62"/>
      <c r="GO353" s="62"/>
      <c r="GP353" s="62"/>
      <c r="GQ353" s="62"/>
      <c r="GR353" s="62"/>
      <c r="GS353" s="62"/>
      <c r="GT353" s="62"/>
      <c r="GU353" s="62"/>
      <c r="GV353" s="62"/>
      <c r="GW353" s="62"/>
      <c r="GX353" s="62"/>
      <c r="GY353" s="62"/>
      <c r="GZ353" s="62"/>
      <c r="HA353" s="62"/>
      <c r="HB353" s="62"/>
      <c r="HC353" s="62"/>
      <c r="HD353" s="62"/>
      <c r="HE353" s="62"/>
      <c r="HF353" s="62"/>
      <c r="HG353" s="62"/>
      <c r="HH353" s="62"/>
      <c r="HI353" s="62"/>
      <c r="HJ353" s="62"/>
      <c r="HK353" s="62"/>
      <c r="HL353" s="62"/>
      <c r="HM353" s="62"/>
      <c r="HN353" s="62"/>
      <c r="HO353" s="62"/>
      <c r="HP353" s="62"/>
      <c r="HQ353" s="62"/>
      <c r="HR353" s="62"/>
      <c r="HS353" s="62"/>
      <c r="HT353" s="62"/>
      <c r="HU353" s="62"/>
      <c r="HV353" s="62"/>
      <c r="HW353" s="62"/>
      <c r="HX353" s="62"/>
      <c r="HY353" s="62"/>
      <c r="HZ353" s="62"/>
      <c r="IA353" s="62"/>
      <c r="IB353" s="62"/>
      <c r="IC353" s="62"/>
      <c r="ID353" s="62"/>
      <c r="IE353" s="62"/>
      <c r="IF353" s="62"/>
      <c r="IG353" s="62"/>
      <c r="IH353" s="62"/>
      <c r="II353" s="62"/>
      <c r="IJ353" s="62"/>
      <c r="IK353" s="62"/>
      <c r="IL353" s="62"/>
      <c r="IM353" s="62"/>
      <c r="IN353" s="62"/>
      <c r="IO353" s="62"/>
      <c r="IP353" s="62"/>
      <c r="IQ353" s="62"/>
      <c r="IR353" s="62"/>
      <c r="IS353" s="62"/>
      <c r="IT353" s="62"/>
      <c r="IU353" s="62"/>
      <c r="IV353" s="62"/>
      <c r="IW353" s="62"/>
      <c r="IX353" s="62"/>
      <c r="IY353" s="62"/>
      <c r="IZ353" s="62"/>
      <c r="JA353" s="62"/>
      <c r="JB353" s="62"/>
      <c r="JC353" s="62"/>
      <c r="JD353" s="62"/>
      <c r="JE353" s="62"/>
      <c r="JF353" s="62"/>
      <c r="JG353" s="62"/>
      <c r="JH353" s="62"/>
      <c r="JI353" s="62"/>
      <c r="JJ353" s="62"/>
      <c r="JK353" s="62"/>
      <c r="JL353" s="62"/>
      <c r="JM353" s="62"/>
      <c r="JN353" s="62"/>
      <c r="JO353" s="62"/>
      <c r="JP353" s="62"/>
      <c r="JQ353" s="62"/>
      <c r="JR353" s="62"/>
      <c r="JS353" s="62"/>
      <c r="JT353" s="62"/>
      <c r="JU353" s="62"/>
      <c r="JV353" s="62"/>
      <c r="JW353" s="62"/>
      <c r="JX353" s="62"/>
      <c r="JY353" s="62"/>
      <c r="JZ353" s="62"/>
      <c r="KA353" s="62"/>
      <c r="KB353" s="62"/>
      <c r="KC353" s="62"/>
      <c r="KD353" s="62"/>
      <c r="KE353" s="62"/>
      <c r="KF353" s="62"/>
      <c r="KG353" s="62"/>
      <c r="KH353" s="62"/>
      <c r="KI353" s="62"/>
      <c r="KJ353" s="62"/>
      <c r="KK353" s="62"/>
      <c r="KL353" s="62"/>
      <c r="KM353" s="62"/>
    </row>
    <row r="354" spans="3:299" s="13" customFormat="1" x14ac:dyDescent="0.25">
      <c r="C354" s="62"/>
      <c r="D354" s="62"/>
      <c r="E354" s="62"/>
      <c r="F354" s="62"/>
      <c r="I354" s="14"/>
      <c r="J354" s="63"/>
      <c r="K354" s="14"/>
      <c r="L354" s="63"/>
      <c r="M354" s="63"/>
      <c r="Q354" s="51"/>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c r="GE354" s="62"/>
      <c r="GF354" s="62"/>
      <c r="GG354" s="62"/>
      <c r="GH354" s="62"/>
      <c r="GI354" s="62"/>
      <c r="GJ354" s="62"/>
      <c r="GK354" s="62"/>
      <c r="GL354" s="62"/>
      <c r="GM354" s="62"/>
      <c r="GN354" s="62"/>
      <c r="GO354" s="62"/>
      <c r="GP354" s="62"/>
      <c r="GQ354" s="62"/>
      <c r="GR354" s="62"/>
      <c r="GS354" s="62"/>
      <c r="GT354" s="62"/>
      <c r="GU354" s="62"/>
      <c r="GV354" s="62"/>
      <c r="GW354" s="62"/>
      <c r="GX354" s="62"/>
      <c r="GY354" s="62"/>
      <c r="GZ354" s="62"/>
      <c r="HA354" s="62"/>
      <c r="HB354" s="62"/>
      <c r="HC354" s="62"/>
      <c r="HD354" s="62"/>
      <c r="HE354" s="62"/>
      <c r="HF354" s="62"/>
      <c r="HG354" s="62"/>
      <c r="HH354" s="62"/>
      <c r="HI354" s="62"/>
      <c r="HJ354" s="62"/>
      <c r="HK354" s="62"/>
      <c r="HL354" s="62"/>
      <c r="HM354" s="62"/>
      <c r="HN354" s="62"/>
      <c r="HO354" s="62"/>
      <c r="HP354" s="62"/>
      <c r="HQ354" s="62"/>
      <c r="HR354" s="62"/>
      <c r="HS354" s="62"/>
      <c r="HT354" s="62"/>
      <c r="HU354" s="62"/>
      <c r="HV354" s="62"/>
      <c r="HW354" s="62"/>
      <c r="HX354" s="62"/>
      <c r="HY354" s="62"/>
      <c r="HZ354" s="62"/>
      <c r="IA354" s="62"/>
      <c r="IB354" s="62"/>
      <c r="IC354" s="62"/>
      <c r="ID354" s="62"/>
      <c r="IE354" s="62"/>
      <c r="IF354" s="62"/>
      <c r="IG354" s="62"/>
      <c r="IH354" s="62"/>
      <c r="II354" s="62"/>
      <c r="IJ354" s="62"/>
      <c r="IK354" s="62"/>
      <c r="IL354" s="62"/>
      <c r="IM354" s="62"/>
      <c r="IN354" s="62"/>
      <c r="IO354" s="62"/>
      <c r="IP354" s="62"/>
      <c r="IQ354" s="62"/>
      <c r="IR354" s="62"/>
      <c r="IS354" s="62"/>
      <c r="IT354" s="62"/>
      <c r="IU354" s="62"/>
      <c r="IV354" s="62"/>
      <c r="IW354" s="62"/>
      <c r="IX354" s="62"/>
      <c r="IY354" s="62"/>
      <c r="IZ354" s="62"/>
      <c r="JA354" s="62"/>
      <c r="JB354" s="62"/>
      <c r="JC354" s="62"/>
      <c r="JD354" s="62"/>
      <c r="JE354" s="62"/>
      <c r="JF354" s="62"/>
      <c r="JG354" s="62"/>
      <c r="JH354" s="62"/>
      <c r="JI354" s="62"/>
      <c r="JJ354" s="62"/>
      <c r="JK354" s="62"/>
      <c r="JL354" s="62"/>
      <c r="JM354" s="62"/>
      <c r="JN354" s="62"/>
      <c r="JO354" s="62"/>
      <c r="JP354" s="62"/>
      <c r="JQ354" s="62"/>
      <c r="JR354" s="62"/>
      <c r="JS354" s="62"/>
      <c r="JT354" s="62"/>
      <c r="JU354" s="62"/>
      <c r="JV354" s="62"/>
      <c r="JW354" s="62"/>
      <c r="JX354" s="62"/>
      <c r="JY354" s="62"/>
      <c r="JZ354" s="62"/>
      <c r="KA354" s="62"/>
      <c r="KB354" s="62"/>
      <c r="KC354" s="62"/>
      <c r="KD354" s="62"/>
      <c r="KE354" s="62"/>
      <c r="KF354" s="62"/>
      <c r="KG354" s="62"/>
      <c r="KH354" s="62"/>
      <c r="KI354" s="62"/>
      <c r="KJ354" s="62"/>
      <c r="KK354" s="62"/>
      <c r="KL354" s="62"/>
      <c r="KM354" s="62"/>
    </row>
    <row r="355" spans="3:299" s="13" customFormat="1" x14ac:dyDescent="0.25">
      <c r="C355" s="62"/>
      <c r="D355" s="62"/>
      <c r="E355" s="62"/>
      <c r="F355" s="62"/>
      <c r="I355" s="14"/>
      <c r="J355" s="63"/>
      <c r="K355" s="14"/>
      <c r="L355" s="63"/>
      <c r="M355" s="63"/>
      <c r="Q355" s="51"/>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c r="GE355" s="62"/>
      <c r="GF355" s="62"/>
      <c r="GG355" s="62"/>
      <c r="GH355" s="62"/>
      <c r="GI355" s="62"/>
      <c r="GJ355" s="62"/>
      <c r="GK355" s="62"/>
      <c r="GL355" s="62"/>
      <c r="GM355" s="62"/>
      <c r="GN355" s="62"/>
      <c r="GO355" s="62"/>
      <c r="GP355" s="62"/>
      <c r="GQ355" s="62"/>
      <c r="GR355" s="62"/>
      <c r="GS355" s="62"/>
      <c r="GT355" s="62"/>
      <c r="GU355" s="62"/>
      <c r="GV355" s="62"/>
      <c r="GW355" s="62"/>
      <c r="GX355" s="62"/>
      <c r="GY355" s="62"/>
      <c r="GZ355" s="62"/>
      <c r="HA355" s="62"/>
      <c r="HB355" s="62"/>
      <c r="HC355" s="62"/>
      <c r="HD355" s="62"/>
      <c r="HE355" s="62"/>
      <c r="HF355" s="62"/>
      <c r="HG355" s="62"/>
      <c r="HH355" s="62"/>
      <c r="HI355" s="62"/>
      <c r="HJ355" s="62"/>
      <c r="HK355" s="62"/>
      <c r="HL355" s="62"/>
      <c r="HM355" s="62"/>
      <c r="HN355" s="62"/>
      <c r="HO355" s="62"/>
      <c r="HP355" s="62"/>
      <c r="HQ355" s="62"/>
      <c r="HR355" s="62"/>
      <c r="HS355" s="62"/>
      <c r="HT355" s="62"/>
      <c r="HU355" s="62"/>
      <c r="HV355" s="62"/>
      <c r="HW355" s="62"/>
      <c r="HX355" s="62"/>
      <c r="HY355" s="62"/>
      <c r="HZ355" s="62"/>
      <c r="IA355" s="62"/>
      <c r="IB355" s="62"/>
      <c r="IC355" s="62"/>
      <c r="ID355" s="62"/>
      <c r="IE355" s="62"/>
      <c r="IF355" s="62"/>
      <c r="IG355" s="62"/>
      <c r="IH355" s="62"/>
      <c r="II355" s="62"/>
      <c r="IJ355" s="62"/>
      <c r="IK355" s="62"/>
      <c r="IL355" s="62"/>
      <c r="IM355" s="62"/>
      <c r="IN355" s="62"/>
      <c r="IO355" s="62"/>
      <c r="IP355" s="62"/>
      <c r="IQ355" s="62"/>
      <c r="IR355" s="62"/>
      <c r="IS355" s="62"/>
      <c r="IT355" s="62"/>
      <c r="IU355" s="62"/>
      <c r="IV355" s="62"/>
      <c r="IW355" s="62"/>
      <c r="IX355" s="62"/>
      <c r="IY355" s="62"/>
      <c r="IZ355" s="62"/>
      <c r="JA355" s="62"/>
      <c r="JB355" s="62"/>
      <c r="JC355" s="62"/>
      <c r="JD355" s="62"/>
      <c r="JE355" s="62"/>
      <c r="JF355" s="62"/>
      <c r="JG355" s="62"/>
      <c r="JH355" s="62"/>
      <c r="JI355" s="62"/>
      <c r="JJ355" s="62"/>
      <c r="JK355" s="62"/>
      <c r="JL355" s="62"/>
      <c r="JM355" s="62"/>
      <c r="JN355" s="62"/>
      <c r="JO355" s="62"/>
      <c r="JP355" s="62"/>
      <c r="JQ355" s="62"/>
      <c r="JR355" s="62"/>
      <c r="JS355" s="62"/>
      <c r="JT355" s="62"/>
      <c r="JU355" s="62"/>
      <c r="JV355" s="62"/>
      <c r="JW355" s="62"/>
      <c r="JX355" s="62"/>
      <c r="JY355" s="62"/>
      <c r="JZ355" s="62"/>
      <c r="KA355" s="62"/>
      <c r="KB355" s="62"/>
      <c r="KC355" s="62"/>
      <c r="KD355" s="62"/>
      <c r="KE355" s="62"/>
      <c r="KF355" s="62"/>
      <c r="KG355" s="62"/>
      <c r="KH355" s="62"/>
      <c r="KI355" s="62"/>
      <c r="KJ355" s="62"/>
      <c r="KK355" s="62"/>
      <c r="KL355" s="62"/>
      <c r="KM355" s="62"/>
    </row>
    <row r="356" spans="3:299" s="13" customFormat="1" x14ac:dyDescent="0.25">
      <c r="C356" s="62"/>
      <c r="D356" s="62"/>
      <c r="E356" s="62"/>
      <c r="F356" s="62"/>
      <c r="I356" s="14"/>
      <c r="J356" s="63"/>
      <c r="K356" s="14"/>
      <c r="L356" s="63"/>
      <c r="M356" s="63"/>
      <c r="Q356" s="51"/>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c r="GE356" s="62"/>
      <c r="GF356" s="62"/>
      <c r="GG356" s="62"/>
      <c r="GH356" s="62"/>
      <c r="GI356" s="62"/>
      <c r="GJ356" s="62"/>
      <c r="GK356" s="62"/>
      <c r="GL356" s="62"/>
      <c r="GM356" s="62"/>
      <c r="GN356" s="62"/>
      <c r="GO356" s="62"/>
      <c r="GP356" s="62"/>
      <c r="GQ356" s="62"/>
      <c r="GR356" s="62"/>
      <c r="GS356" s="62"/>
      <c r="GT356" s="62"/>
      <c r="GU356" s="62"/>
      <c r="GV356" s="62"/>
      <c r="GW356" s="62"/>
      <c r="GX356" s="62"/>
      <c r="GY356" s="62"/>
      <c r="GZ356" s="62"/>
      <c r="HA356" s="62"/>
      <c r="HB356" s="62"/>
      <c r="HC356" s="62"/>
      <c r="HD356" s="62"/>
      <c r="HE356" s="62"/>
      <c r="HF356" s="62"/>
      <c r="HG356" s="62"/>
      <c r="HH356" s="62"/>
      <c r="HI356" s="62"/>
      <c r="HJ356" s="62"/>
      <c r="HK356" s="62"/>
      <c r="HL356" s="62"/>
      <c r="HM356" s="62"/>
      <c r="HN356" s="62"/>
      <c r="HO356" s="62"/>
      <c r="HP356" s="62"/>
      <c r="HQ356" s="62"/>
      <c r="HR356" s="62"/>
      <c r="HS356" s="62"/>
      <c r="HT356" s="62"/>
      <c r="HU356" s="62"/>
      <c r="HV356" s="62"/>
      <c r="HW356" s="62"/>
      <c r="HX356" s="62"/>
      <c r="HY356" s="62"/>
      <c r="HZ356" s="62"/>
      <c r="IA356" s="62"/>
      <c r="IB356" s="62"/>
      <c r="IC356" s="62"/>
      <c r="ID356" s="62"/>
      <c r="IE356" s="62"/>
      <c r="IF356" s="62"/>
      <c r="IG356" s="62"/>
      <c r="IH356" s="62"/>
      <c r="II356" s="62"/>
      <c r="IJ356" s="62"/>
      <c r="IK356" s="62"/>
      <c r="IL356" s="62"/>
      <c r="IM356" s="62"/>
      <c r="IN356" s="62"/>
      <c r="IO356" s="62"/>
      <c r="IP356" s="62"/>
      <c r="IQ356" s="62"/>
      <c r="IR356" s="62"/>
      <c r="IS356" s="62"/>
      <c r="IT356" s="62"/>
      <c r="IU356" s="62"/>
      <c r="IV356" s="62"/>
      <c r="IW356" s="62"/>
      <c r="IX356" s="62"/>
      <c r="IY356" s="62"/>
      <c r="IZ356" s="62"/>
      <c r="JA356" s="62"/>
      <c r="JB356" s="62"/>
      <c r="JC356" s="62"/>
      <c r="JD356" s="62"/>
      <c r="JE356" s="62"/>
      <c r="JF356" s="62"/>
      <c r="JG356" s="62"/>
      <c r="JH356" s="62"/>
      <c r="JI356" s="62"/>
      <c r="JJ356" s="62"/>
      <c r="JK356" s="62"/>
      <c r="JL356" s="62"/>
      <c r="JM356" s="62"/>
      <c r="JN356" s="62"/>
      <c r="JO356" s="62"/>
      <c r="JP356" s="62"/>
      <c r="JQ356" s="62"/>
      <c r="JR356" s="62"/>
      <c r="JS356" s="62"/>
      <c r="JT356" s="62"/>
      <c r="JU356" s="62"/>
      <c r="JV356" s="62"/>
      <c r="JW356" s="62"/>
      <c r="JX356" s="62"/>
      <c r="JY356" s="62"/>
      <c r="JZ356" s="62"/>
      <c r="KA356" s="62"/>
      <c r="KB356" s="62"/>
      <c r="KC356" s="62"/>
      <c r="KD356" s="62"/>
      <c r="KE356" s="62"/>
      <c r="KF356" s="62"/>
      <c r="KG356" s="62"/>
      <c r="KH356" s="62"/>
      <c r="KI356" s="62"/>
      <c r="KJ356" s="62"/>
      <c r="KK356" s="62"/>
      <c r="KL356" s="62"/>
      <c r="KM356" s="62"/>
    </row>
    <row r="357" spans="3:299" s="13" customFormat="1" x14ac:dyDescent="0.25">
      <c r="C357" s="62"/>
      <c r="D357" s="62"/>
      <c r="E357" s="62"/>
      <c r="F357" s="62"/>
      <c r="I357" s="14"/>
      <c r="J357" s="63"/>
      <c r="K357" s="14"/>
      <c r="L357" s="63"/>
      <c r="M357" s="63"/>
      <c r="Q357" s="51"/>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c r="GH357" s="62"/>
      <c r="GI357" s="62"/>
      <c r="GJ357" s="62"/>
      <c r="GK357" s="62"/>
      <c r="GL357" s="62"/>
      <c r="GM357" s="62"/>
      <c r="GN357" s="62"/>
      <c r="GO357" s="62"/>
      <c r="GP357" s="62"/>
      <c r="GQ357" s="62"/>
      <c r="GR357" s="62"/>
      <c r="GS357" s="62"/>
      <c r="GT357" s="62"/>
      <c r="GU357" s="62"/>
      <c r="GV357" s="62"/>
      <c r="GW357" s="62"/>
      <c r="GX357" s="62"/>
      <c r="GY357" s="62"/>
      <c r="GZ357" s="62"/>
      <c r="HA357" s="62"/>
      <c r="HB357" s="62"/>
      <c r="HC357" s="62"/>
      <c r="HD357" s="62"/>
      <c r="HE357" s="62"/>
      <c r="HF357" s="62"/>
      <c r="HG357" s="62"/>
      <c r="HH357" s="62"/>
      <c r="HI357" s="62"/>
      <c r="HJ357" s="62"/>
      <c r="HK357" s="62"/>
      <c r="HL357" s="62"/>
      <c r="HM357" s="62"/>
      <c r="HN357" s="62"/>
      <c r="HO357" s="62"/>
      <c r="HP357" s="62"/>
      <c r="HQ357" s="62"/>
      <c r="HR357" s="62"/>
      <c r="HS357" s="62"/>
      <c r="HT357" s="62"/>
      <c r="HU357" s="62"/>
      <c r="HV357" s="62"/>
      <c r="HW357" s="62"/>
      <c r="HX357" s="62"/>
      <c r="HY357" s="62"/>
      <c r="HZ357" s="62"/>
      <c r="IA357" s="62"/>
      <c r="IB357" s="62"/>
      <c r="IC357" s="62"/>
      <c r="ID357" s="62"/>
      <c r="IE357" s="62"/>
      <c r="IF357" s="62"/>
      <c r="IG357" s="62"/>
      <c r="IH357" s="62"/>
      <c r="II357" s="62"/>
      <c r="IJ357" s="62"/>
      <c r="IK357" s="62"/>
      <c r="IL357" s="62"/>
      <c r="IM357" s="62"/>
      <c r="IN357" s="62"/>
      <c r="IO357" s="62"/>
      <c r="IP357" s="62"/>
      <c r="IQ357" s="62"/>
      <c r="IR357" s="62"/>
      <c r="IS357" s="62"/>
      <c r="IT357" s="62"/>
      <c r="IU357" s="62"/>
      <c r="IV357" s="62"/>
      <c r="IW357" s="62"/>
      <c r="IX357" s="62"/>
      <c r="IY357" s="62"/>
      <c r="IZ357" s="62"/>
      <c r="JA357" s="62"/>
      <c r="JB357" s="62"/>
      <c r="JC357" s="62"/>
      <c r="JD357" s="62"/>
      <c r="JE357" s="62"/>
      <c r="JF357" s="62"/>
      <c r="JG357" s="62"/>
      <c r="JH357" s="62"/>
      <c r="JI357" s="62"/>
      <c r="JJ357" s="62"/>
      <c r="JK357" s="62"/>
      <c r="JL357" s="62"/>
      <c r="JM357" s="62"/>
      <c r="JN357" s="62"/>
      <c r="JO357" s="62"/>
      <c r="JP357" s="62"/>
      <c r="JQ357" s="62"/>
      <c r="JR357" s="62"/>
      <c r="JS357" s="62"/>
      <c r="JT357" s="62"/>
      <c r="JU357" s="62"/>
      <c r="JV357" s="62"/>
      <c r="JW357" s="62"/>
      <c r="JX357" s="62"/>
      <c r="JY357" s="62"/>
      <c r="JZ357" s="62"/>
      <c r="KA357" s="62"/>
      <c r="KB357" s="62"/>
      <c r="KC357" s="62"/>
      <c r="KD357" s="62"/>
      <c r="KE357" s="62"/>
      <c r="KF357" s="62"/>
      <c r="KG357" s="62"/>
      <c r="KH357" s="62"/>
      <c r="KI357" s="62"/>
      <c r="KJ357" s="62"/>
      <c r="KK357" s="62"/>
      <c r="KL357" s="62"/>
      <c r="KM357" s="62"/>
    </row>
    <row r="358" spans="3:299" s="13" customFormat="1" x14ac:dyDescent="0.25">
      <c r="C358" s="62"/>
      <c r="D358" s="62"/>
      <c r="E358" s="62"/>
      <c r="F358" s="62"/>
      <c r="I358" s="14"/>
      <c r="J358" s="63"/>
      <c r="K358" s="14"/>
      <c r="L358" s="63"/>
      <c r="M358" s="63"/>
      <c r="Q358" s="51"/>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c r="GH358" s="62"/>
      <c r="GI358" s="62"/>
      <c r="GJ358" s="62"/>
      <c r="GK358" s="62"/>
      <c r="GL358" s="62"/>
      <c r="GM358" s="62"/>
      <c r="GN358" s="62"/>
      <c r="GO358" s="62"/>
      <c r="GP358" s="62"/>
      <c r="GQ358" s="62"/>
      <c r="GR358" s="62"/>
      <c r="GS358" s="62"/>
      <c r="GT358" s="62"/>
      <c r="GU358" s="62"/>
      <c r="GV358" s="62"/>
      <c r="GW358" s="62"/>
      <c r="GX358" s="62"/>
      <c r="GY358" s="62"/>
      <c r="GZ358" s="62"/>
      <c r="HA358" s="62"/>
      <c r="HB358" s="62"/>
      <c r="HC358" s="62"/>
      <c r="HD358" s="62"/>
      <c r="HE358" s="62"/>
      <c r="HF358" s="62"/>
      <c r="HG358" s="62"/>
      <c r="HH358" s="62"/>
      <c r="HI358" s="62"/>
      <c r="HJ358" s="62"/>
      <c r="HK358" s="62"/>
      <c r="HL358" s="62"/>
      <c r="HM358" s="62"/>
      <c r="HN358" s="62"/>
      <c r="HO358" s="62"/>
      <c r="HP358" s="62"/>
      <c r="HQ358" s="62"/>
      <c r="HR358" s="62"/>
      <c r="HS358" s="62"/>
      <c r="HT358" s="62"/>
      <c r="HU358" s="62"/>
      <c r="HV358" s="62"/>
      <c r="HW358" s="62"/>
      <c r="HX358" s="62"/>
      <c r="HY358" s="62"/>
      <c r="HZ358" s="62"/>
      <c r="IA358" s="62"/>
      <c r="IB358" s="62"/>
      <c r="IC358" s="62"/>
      <c r="ID358" s="62"/>
      <c r="IE358" s="62"/>
      <c r="IF358" s="62"/>
      <c r="IG358" s="62"/>
      <c r="IH358" s="62"/>
      <c r="II358" s="62"/>
      <c r="IJ358" s="62"/>
      <c r="IK358" s="62"/>
      <c r="IL358" s="62"/>
      <c r="IM358" s="62"/>
      <c r="IN358" s="62"/>
      <c r="IO358" s="62"/>
      <c r="IP358" s="62"/>
      <c r="IQ358" s="62"/>
      <c r="IR358" s="62"/>
      <c r="IS358" s="62"/>
      <c r="IT358" s="62"/>
      <c r="IU358" s="62"/>
      <c r="IV358" s="62"/>
      <c r="IW358" s="62"/>
      <c r="IX358" s="62"/>
      <c r="IY358" s="62"/>
      <c r="IZ358" s="62"/>
      <c r="JA358" s="62"/>
      <c r="JB358" s="62"/>
      <c r="JC358" s="62"/>
      <c r="JD358" s="62"/>
      <c r="JE358" s="62"/>
      <c r="JF358" s="62"/>
      <c r="JG358" s="62"/>
      <c r="JH358" s="62"/>
      <c r="JI358" s="62"/>
      <c r="JJ358" s="62"/>
      <c r="JK358" s="62"/>
      <c r="JL358" s="62"/>
      <c r="JM358" s="62"/>
      <c r="JN358" s="62"/>
      <c r="JO358" s="62"/>
      <c r="JP358" s="62"/>
      <c r="JQ358" s="62"/>
      <c r="JR358" s="62"/>
      <c r="JS358" s="62"/>
      <c r="JT358" s="62"/>
      <c r="JU358" s="62"/>
      <c r="JV358" s="62"/>
      <c r="JW358" s="62"/>
      <c r="JX358" s="62"/>
      <c r="JY358" s="62"/>
      <c r="JZ358" s="62"/>
      <c r="KA358" s="62"/>
      <c r="KB358" s="62"/>
      <c r="KC358" s="62"/>
      <c r="KD358" s="62"/>
      <c r="KE358" s="62"/>
      <c r="KF358" s="62"/>
      <c r="KG358" s="62"/>
      <c r="KH358" s="62"/>
      <c r="KI358" s="62"/>
      <c r="KJ358" s="62"/>
      <c r="KK358" s="62"/>
      <c r="KL358" s="62"/>
      <c r="KM358" s="62"/>
    </row>
    <row r="359" spans="3:299" s="13" customFormat="1" x14ac:dyDescent="0.25">
      <c r="C359" s="62"/>
      <c r="D359" s="62"/>
      <c r="E359" s="62"/>
      <c r="F359" s="62"/>
      <c r="I359" s="14"/>
      <c r="J359" s="63"/>
      <c r="K359" s="14"/>
      <c r="L359" s="63"/>
      <c r="M359" s="63"/>
      <c r="Q359" s="51"/>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c r="GH359" s="62"/>
      <c r="GI359" s="62"/>
      <c r="GJ359" s="62"/>
      <c r="GK359" s="62"/>
      <c r="GL359" s="62"/>
      <c r="GM359" s="62"/>
      <c r="GN359" s="62"/>
      <c r="GO359" s="62"/>
      <c r="GP359" s="62"/>
      <c r="GQ359" s="62"/>
      <c r="GR359" s="62"/>
      <c r="GS359" s="62"/>
      <c r="GT359" s="62"/>
      <c r="GU359" s="62"/>
      <c r="GV359" s="62"/>
      <c r="GW359" s="62"/>
      <c r="GX359" s="62"/>
      <c r="GY359" s="62"/>
      <c r="GZ359" s="62"/>
      <c r="HA359" s="62"/>
      <c r="HB359" s="62"/>
      <c r="HC359" s="62"/>
      <c r="HD359" s="62"/>
      <c r="HE359" s="62"/>
      <c r="HF359" s="62"/>
      <c r="HG359" s="62"/>
      <c r="HH359" s="62"/>
      <c r="HI359" s="62"/>
      <c r="HJ359" s="62"/>
      <c r="HK359" s="62"/>
      <c r="HL359" s="62"/>
      <c r="HM359" s="62"/>
      <c r="HN359" s="62"/>
      <c r="HO359" s="62"/>
      <c r="HP359" s="62"/>
      <c r="HQ359" s="62"/>
      <c r="HR359" s="62"/>
      <c r="HS359" s="62"/>
      <c r="HT359" s="62"/>
      <c r="HU359" s="62"/>
      <c r="HV359" s="62"/>
      <c r="HW359" s="62"/>
      <c r="HX359" s="62"/>
      <c r="HY359" s="62"/>
      <c r="HZ359" s="62"/>
      <c r="IA359" s="62"/>
      <c r="IB359" s="62"/>
      <c r="IC359" s="62"/>
      <c r="ID359" s="62"/>
      <c r="IE359" s="62"/>
      <c r="IF359" s="62"/>
      <c r="IG359" s="62"/>
      <c r="IH359" s="62"/>
      <c r="II359" s="62"/>
      <c r="IJ359" s="62"/>
      <c r="IK359" s="62"/>
      <c r="IL359" s="62"/>
      <c r="IM359" s="62"/>
      <c r="IN359" s="62"/>
      <c r="IO359" s="62"/>
      <c r="IP359" s="62"/>
      <c r="IQ359" s="62"/>
      <c r="IR359" s="62"/>
      <c r="IS359" s="62"/>
      <c r="IT359" s="62"/>
      <c r="IU359" s="62"/>
      <c r="IV359" s="62"/>
      <c r="IW359" s="62"/>
      <c r="IX359" s="62"/>
      <c r="IY359" s="62"/>
      <c r="IZ359" s="62"/>
      <c r="JA359" s="62"/>
      <c r="JB359" s="62"/>
      <c r="JC359" s="62"/>
      <c r="JD359" s="62"/>
      <c r="JE359" s="62"/>
      <c r="JF359" s="62"/>
      <c r="JG359" s="62"/>
      <c r="JH359" s="62"/>
      <c r="JI359" s="62"/>
      <c r="JJ359" s="62"/>
      <c r="JK359" s="62"/>
      <c r="JL359" s="62"/>
      <c r="JM359" s="62"/>
      <c r="JN359" s="62"/>
      <c r="JO359" s="62"/>
      <c r="JP359" s="62"/>
      <c r="JQ359" s="62"/>
      <c r="JR359" s="62"/>
      <c r="JS359" s="62"/>
      <c r="JT359" s="62"/>
      <c r="JU359" s="62"/>
      <c r="JV359" s="62"/>
      <c r="JW359" s="62"/>
      <c r="JX359" s="62"/>
      <c r="JY359" s="62"/>
      <c r="JZ359" s="62"/>
      <c r="KA359" s="62"/>
      <c r="KB359" s="62"/>
      <c r="KC359" s="62"/>
      <c r="KD359" s="62"/>
      <c r="KE359" s="62"/>
      <c r="KF359" s="62"/>
      <c r="KG359" s="62"/>
      <c r="KH359" s="62"/>
      <c r="KI359" s="62"/>
      <c r="KJ359" s="62"/>
      <c r="KK359" s="62"/>
      <c r="KL359" s="62"/>
      <c r="KM359" s="62"/>
    </row>
    <row r="360" spans="3:299" s="13" customFormat="1" x14ac:dyDescent="0.25">
      <c r="C360" s="62"/>
      <c r="D360" s="62"/>
      <c r="E360" s="62"/>
      <c r="F360" s="62"/>
      <c r="I360" s="14"/>
      <c r="J360" s="63"/>
      <c r="K360" s="14"/>
      <c r="L360" s="63"/>
      <c r="M360" s="63"/>
      <c r="Q360" s="51"/>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c r="GH360" s="62"/>
      <c r="GI360" s="62"/>
      <c r="GJ360" s="62"/>
      <c r="GK360" s="62"/>
      <c r="GL360" s="62"/>
      <c r="GM360" s="62"/>
      <c r="GN360" s="62"/>
      <c r="GO360" s="62"/>
      <c r="GP360" s="62"/>
      <c r="GQ360" s="62"/>
      <c r="GR360" s="62"/>
      <c r="GS360" s="62"/>
      <c r="GT360" s="62"/>
      <c r="GU360" s="62"/>
      <c r="GV360" s="62"/>
      <c r="GW360" s="62"/>
      <c r="GX360" s="62"/>
      <c r="GY360" s="62"/>
      <c r="GZ360" s="62"/>
      <c r="HA360" s="62"/>
      <c r="HB360" s="62"/>
      <c r="HC360" s="62"/>
      <c r="HD360" s="62"/>
      <c r="HE360" s="62"/>
      <c r="HF360" s="62"/>
      <c r="HG360" s="62"/>
      <c r="HH360" s="62"/>
      <c r="HI360" s="62"/>
      <c r="HJ360" s="62"/>
      <c r="HK360" s="62"/>
      <c r="HL360" s="62"/>
      <c r="HM360" s="62"/>
      <c r="HN360" s="62"/>
      <c r="HO360" s="62"/>
      <c r="HP360" s="62"/>
      <c r="HQ360" s="62"/>
      <c r="HR360" s="62"/>
      <c r="HS360" s="62"/>
      <c r="HT360" s="62"/>
      <c r="HU360" s="62"/>
      <c r="HV360" s="62"/>
      <c r="HW360" s="62"/>
      <c r="HX360" s="62"/>
      <c r="HY360" s="62"/>
      <c r="HZ360" s="62"/>
      <c r="IA360" s="62"/>
      <c r="IB360" s="62"/>
      <c r="IC360" s="62"/>
      <c r="ID360" s="62"/>
      <c r="IE360" s="62"/>
      <c r="IF360" s="62"/>
      <c r="IG360" s="62"/>
      <c r="IH360" s="62"/>
      <c r="II360" s="62"/>
      <c r="IJ360" s="62"/>
      <c r="IK360" s="62"/>
      <c r="IL360" s="62"/>
      <c r="IM360" s="62"/>
      <c r="IN360" s="62"/>
      <c r="IO360" s="62"/>
      <c r="IP360" s="62"/>
      <c r="IQ360" s="62"/>
      <c r="IR360" s="62"/>
      <c r="IS360" s="62"/>
      <c r="IT360" s="62"/>
      <c r="IU360" s="62"/>
      <c r="IV360" s="62"/>
      <c r="IW360" s="62"/>
      <c r="IX360" s="62"/>
      <c r="IY360" s="62"/>
      <c r="IZ360" s="62"/>
      <c r="JA360" s="62"/>
      <c r="JB360" s="62"/>
      <c r="JC360" s="62"/>
      <c r="JD360" s="62"/>
      <c r="JE360" s="62"/>
      <c r="JF360" s="62"/>
      <c r="JG360" s="62"/>
      <c r="JH360" s="62"/>
      <c r="JI360" s="62"/>
      <c r="JJ360" s="62"/>
      <c r="JK360" s="62"/>
      <c r="JL360" s="62"/>
      <c r="JM360" s="62"/>
      <c r="JN360" s="62"/>
      <c r="JO360" s="62"/>
      <c r="JP360" s="62"/>
      <c r="JQ360" s="62"/>
      <c r="JR360" s="62"/>
      <c r="JS360" s="62"/>
      <c r="JT360" s="62"/>
      <c r="JU360" s="62"/>
      <c r="JV360" s="62"/>
      <c r="JW360" s="62"/>
      <c r="JX360" s="62"/>
      <c r="JY360" s="62"/>
      <c r="JZ360" s="62"/>
      <c r="KA360" s="62"/>
      <c r="KB360" s="62"/>
      <c r="KC360" s="62"/>
      <c r="KD360" s="62"/>
      <c r="KE360" s="62"/>
      <c r="KF360" s="62"/>
      <c r="KG360" s="62"/>
      <c r="KH360" s="62"/>
      <c r="KI360" s="62"/>
      <c r="KJ360" s="62"/>
      <c r="KK360" s="62"/>
      <c r="KL360" s="62"/>
      <c r="KM360" s="62"/>
    </row>
    <row r="361" spans="3:299" s="13" customFormat="1" x14ac:dyDescent="0.25">
      <c r="C361" s="62"/>
      <c r="D361" s="62"/>
      <c r="E361" s="62"/>
      <c r="F361" s="62"/>
      <c r="I361" s="14"/>
      <c r="J361" s="63"/>
      <c r="K361" s="14"/>
      <c r="L361" s="63"/>
      <c r="M361" s="63"/>
      <c r="Q361" s="51"/>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c r="GH361" s="62"/>
      <c r="GI361" s="62"/>
      <c r="GJ361" s="62"/>
      <c r="GK361" s="62"/>
      <c r="GL361" s="62"/>
      <c r="GM361" s="62"/>
      <c r="GN361" s="62"/>
      <c r="GO361" s="62"/>
      <c r="GP361" s="62"/>
      <c r="GQ361" s="62"/>
      <c r="GR361" s="62"/>
      <c r="GS361" s="62"/>
      <c r="GT361" s="62"/>
      <c r="GU361" s="62"/>
      <c r="GV361" s="62"/>
      <c r="GW361" s="62"/>
      <c r="GX361" s="62"/>
      <c r="GY361" s="62"/>
      <c r="GZ361" s="62"/>
      <c r="HA361" s="62"/>
      <c r="HB361" s="62"/>
      <c r="HC361" s="62"/>
      <c r="HD361" s="62"/>
      <c r="HE361" s="62"/>
      <c r="HF361" s="62"/>
      <c r="HG361" s="62"/>
      <c r="HH361" s="62"/>
      <c r="HI361" s="62"/>
      <c r="HJ361" s="62"/>
      <c r="HK361" s="62"/>
      <c r="HL361" s="62"/>
      <c r="HM361" s="62"/>
      <c r="HN361" s="62"/>
      <c r="HO361" s="62"/>
      <c r="HP361" s="62"/>
      <c r="HQ361" s="62"/>
      <c r="HR361" s="62"/>
      <c r="HS361" s="62"/>
      <c r="HT361" s="62"/>
      <c r="HU361" s="62"/>
      <c r="HV361" s="62"/>
      <c r="HW361" s="62"/>
      <c r="HX361" s="62"/>
      <c r="HY361" s="62"/>
      <c r="HZ361" s="62"/>
      <c r="IA361" s="62"/>
      <c r="IB361" s="62"/>
      <c r="IC361" s="62"/>
      <c r="ID361" s="62"/>
      <c r="IE361" s="62"/>
      <c r="IF361" s="62"/>
      <c r="IG361" s="62"/>
      <c r="IH361" s="62"/>
      <c r="II361" s="62"/>
      <c r="IJ361" s="62"/>
      <c r="IK361" s="62"/>
      <c r="IL361" s="62"/>
      <c r="IM361" s="62"/>
      <c r="IN361" s="62"/>
      <c r="IO361" s="62"/>
      <c r="IP361" s="62"/>
      <c r="IQ361" s="62"/>
      <c r="IR361" s="62"/>
      <c r="IS361" s="62"/>
      <c r="IT361" s="62"/>
      <c r="IU361" s="62"/>
      <c r="IV361" s="62"/>
      <c r="IW361" s="62"/>
      <c r="IX361" s="62"/>
      <c r="IY361" s="62"/>
      <c r="IZ361" s="62"/>
      <c r="JA361" s="62"/>
      <c r="JB361" s="62"/>
      <c r="JC361" s="62"/>
      <c r="JD361" s="62"/>
      <c r="JE361" s="62"/>
      <c r="JF361" s="62"/>
      <c r="JG361" s="62"/>
      <c r="JH361" s="62"/>
      <c r="JI361" s="62"/>
      <c r="JJ361" s="62"/>
      <c r="JK361" s="62"/>
      <c r="JL361" s="62"/>
      <c r="JM361" s="62"/>
      <c r="JN361" s="62"/>
      <c r="JO361" s="62"/>
      <c r="JP361" s="62"/>
      <c r="JQ361" s="62"/>
      <c r="JR361" s="62"/>
      <c r="JS361" s="62"/>
      <c r="JT361" s="62"/>
      <c r="JU361" s="62"/>
      <c r="JV361" s="62"/>
      <c r="JW361" s="62"/>
      <c r="JX361" s="62"/>
      <c r="JY361" s="62"/>
      <c r="JZ361" s="62"/>
      <c r="KA361" s="62"/>
      <c r="KB361" s="62"/>
      <c r="KC361" s="62"/>
      <c r="KD361" s="62"/>
      <c r="KE361" s="62"/>
      <c r="KF361" s="62"/>
      <c r="KG361" s="62"/>
      <c r="KH361" s="62"/>
      <c r="KI361" s="62"/>
      <c r="KJ361" s="62"/>
      <c r="KK361" s="62"/>
      <c r="KL361" s="62"/>
      <c r="KM361" s="62"/>
    </row>
    <row r="362" spans="3:299" s="13" customFormat="1" x14ac:dyDescent="0.25">
      <c r="C362" s="62"/>
      <c r="D362" s="62"/>
      <c r="E362" s="62"/>
      <c r="F362" s="62"/>
      <c r="I362" s="14"/>
      <c r="J362" s="63"/>
      <c r="K362" s="14"/>
      <c r="L362" s="63"/>
      <c r="M362" s="63"/>
      <c r="Q362" s="51"/>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c r="GH362" s="62"/>
      <c r="GI362" s="62"/>
      <c r="GJ362" s="62"/>
      <c r="GK362" s="62"/>
      <c r="GL362" s="62"/>
      <c r="GM362" s="62"/>
      <c r="GN362" s="62"/>
      <c r="GO362" s="62"/>
      <c r="GP362" s="62"/>
      <c r="GQ362" s="62"/>
      <c r="GR362" s="62"/>
      <c r="GS362" s="62"/>
      <c r="GT362" s="62"/>
      <c r="GU362" s="62"/>
      <c r="GV362" s="62"/>
      <c r="GW362" s="62"/>
      <c r="GX362" s="62"/>
      <c r="GY362" s="62"/>
      <c r="GZ362" s="62"/>
      <c r="HA362" s="62"/>
      <c r="HB362" s="62"/>
      <c r="HC362" s="62"/>
      <c r="HD362" s="62"/>
      <c r="HE362" s="62"/>
      <c r="HF362" s="62"/>
      <c r="HG362" s="62"/>
      <c r="HH362" s="62"/>
      <c r="HI362" s="62"/>
      <c r="HJ362" s="62"/>
      <c r="HK362" s="62"/>
      <c r="HL362" s="62"/>
      <c r="HM362" s="62"/>
      <c r="HN362" s="62"/>
      <c r="HO362" s="62"/>
      <c r="HP362" s="62"/>
      <c r="HQ362" s="62"/>
      <c r="HR362" s="62"/>
      <c r="HS362" s="62"/>
      <c r="HT362" s="62"/>
      <c r="HU362" s="62"/>
      <c r="HV362" s="62"/>
      <c r="HW362" s="62"/>
      <c r="HX362" s="62"/>
      <c r="HY362" s="62"/>
      <c r="HZ362" s="62"/>
      <c r="IA362" s="62"/>
      <c r="IB362" s="62"/>
      <c r="IC362" s="62"/>
      <c r="ID362" s="62"/>
      <c r="IE362" s="62"/>
      <c r="IF362" s="62"/>
      <c r="IG362" s="62"/>
      <c r="IH362" s="62"/>
      <c r="II362" s="62"/>
      <c r="IJ362" s="62"/>
      <c r="IK362" s="62"/>
      <c r="IL362" s="62"/>
      <c r="IM362" s="62"/>
      <c r="IN362" s="62"/>
      <c r="IO362" s="62"/>
      <c r="IP362" s="62"/>
      <c r="IQ362" s="62"/>
      <c r="IR362" s="62"/>
      <c r="IS362" s="62"/>
      <c r="IT362" s="62"/>
      <c r="IU362" s="62"/>
      <c r="IV362" s="62"/>
      <c r="IW362" s="62"/>
      <c r="IX362" s="62"/>
      <c r="IY362" s="62"/>
      <c r="IZ362" s="62"/>
      <c r="JA362" s="62"/>
      <c r="JB362" s="62"/>
      <c r="JC362" s="62"/>
      <c r="JD362" s="62"/>
      <c r="JE362" s="62"/>
      <c r="JF362" s="62"/>
      <c r="JG362" s="62"/>
      <c r="JH362" s="62"/>
      <c r="JI362" s="62"/>
      <c r="JJ362" s="62"/>
      <c r="JK362" s="62"/>
      <c r="JL362" s="62"/>
      <c r="JM362" s="62"/>
      <c r="JN362" s="62"/>
      <c r="JO362" s="62"/>
      <c r="JP362" s="62"/>
      <c r="JQ362" s="62"/>
      <c r="JR362" s="62"/>
      <c r="JS362" s="62"/>
      <c r="JT362" s="62"/>
      <c r="JU362" s="62"/>
      <c r="JV362" s="62"/>
      <c r="JW362" s="62"/>
      <c r="JX362" s="62"/>
      <c r="JY362" s="62"/>
      <c r="JZ362" s="62"/>
      <c r="KA362" s="62"/>
      <c r="KB362" s="62"/>
      <c r="KC362" s="62"/>
      <c r="KD362" s="62"/>
      <c r="KE362" s="62"/>
      <c r="KF362" s="62"/>
      <c r="KG362" s="62"/>
      <c r="KH362" s="62"/>
      <c r="KI362" s="62"/>
      <c r="KJ362" s="62"/>
      <c r="KK362" s="62"/>
      <c r="KL362" s="62"/>
      <c r="KM362" s="62"/>
    </row>
    <row r="363" spans="3:299" s="13" customFormat="1" x14ac:dyDescent="0.25">
      <c r="C363" s="62"/>
      <c r="D363" s="62"/>
      <c r="E363" s="62"/>
      <c r="F363" s="62"/>
      <c r="I363" s="14"/>
      <c r="J363" s="63"/>
      <c r="K363" s="14"/>
      <c r="L363" s="63"/>
      <c r="M363" s="63"/>
      <c r="Q363" s="51"/>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c r="GH363" s="62"/>
      <c r="GI363" s="62"/>
      <c r="GJ363" s="62"/>
      <c r="GK363" s="62"/>
      <c r="GL363" s="62"/>
      <c r="GM363" s="62"/>
      <c r="GN363" s="62"/>
      <c r="GO363" s="62"/>
      <c r="GP363" s="62"/>
      <c r="GQ363" s="62"/>
      <c r="GR363" s="62"/>
      <c r="GS363" s="62"/>
      <c r="GT363" s="62"/>
      <c r="GU363" s="62"/>
      <c r="GV363" s="62"/>
      <c r="GW363" s="62"/>
      <c r="GX363" s="62"/>
      <c r="GY363" s="62"/>
      <c r="GZ363" s="62"/>
      <c r="HA363" s="62"/>
      <c r="HB363" s="62"/>
      <c r="HC363" s="62"/>
      <c r="HD363" s="62"/>
      <c r="HE363" s="62"/>
      <c r="HF363" s="62"/>
      <c r="HG363" s="62"/>
      <c r="HH363" s="62"/>
      <c r="HI363" s="62"/>
      <c r="HJ363" s="62"/>
      <c r="HK363" s="62"/>
      <c r="HL363" s="62"/>
      <c r="HM363" s="62"/>
      <c r="HN363" s="62"/>
      <c r="HO363" s="62"/>
      <c r="HP363" s="62"/>
      <c r="HQ363" s="62"/>
      <c r="HR363" s="62"/>
      <c r="HS363" s="62"/>
      <c r="HT363" s="62"/>
      <c r="HU363" s="62"/>
      <c r="HV363" s="62"/>
      <c r="HW363" s="62"/>
      <c r="HX363" s="62"/>
      <c r="HY363" s="62"/>
      <c r="HZ363" s="62"/>
      <c r="IA363" s="62"/>
      <c r="IB363" s="62"/>
      <c r="IC363" s="62"/>
      <c r="ID363" s="62"/>
      <c r="IE363" s="62"/>
      <c r="IF363" s="62"/>
      <c r="IG363" s="62"/>
      <c r="IH363" s="62"/>
      <c r="II363" s="62"/>
      <c r="IJ363" s="62"/>
      <c r="IK363" s="62"/>
      <c r="IL363" s="62"/>
      <c r="IM363" s="62"/>
      <c r="IN363" s="62"/>
      <c r="IO363" s="62"/>
      <c r="IP363" s="62"/>
      <c r="IQ363" s="62"/>
      <c r="IR363" s="62"/>
      <c r="IS363" s="62"/>
      <c r="IT363" s="62"/>
      <c r="IU363" s="62"/>
      <c r="IV363" s="62"/>
      <c r="IW363" s="62"/>
      <c r="IX363" s="62"/>
      <c r="IY363" s="62"/>
      <c r="IZ363" s="62"/>
      <c r="JA363" s="62"/>
      <c r="JB363" s="62"/>
      <c r="JC363" s="62"/>
      <c r="JD363" s="62"/>
      <c r="JE363" s="62"/>
      <c r="JF363" s="62"/>
      <c r="JG363" s="62"/>
      <c r="JH363" s="62"/>
      <c r="JI363" s="62"/>
      <c r="JJ363" s="62"/>
      <c r="JK363" s="62"/>
      <c r="JL363" s="62"/>
      <c r="JM363" s="62"/>
      <c r="JN363" s="62"/>
      <c r="JO363" s="62"/>
      <c r="JP363" s="62"/>
      <c r="JQ363" s="62"/>
      <c r="JR363" s="62"/>
      <c r="JS363" s="62"/>
      <c r="JT363" s="62"/>
      <c r="JU363" s="62"/>
      <c r="JV363" s="62"/>
      <c r="JW363" s="62"/>
      <c r="JX363" s="62"/>
      <c r="JY363" s="62"/>
      <c r="JZ363" s="62"/>
      <c r="KA363" s="62"/>
      <c r="KB363" s="62"/>
      <c r="KC363" s="62"/>
      <c r="KD363" s="62"/>
      <c r="KE363" s="62"/>
      <c r="KF363" s="62"/>
      <c r="KG363" s="62"/>
      <c r="KH363" s="62"/>
      <c r="KI363" s="62"/>
      <c r="KJ363" s="62"/>
      <c r="KK363" s="62"/>
      <c r="KL363" s="62"/>
      <c r="KM363" s="62"/>
    </row>
    <row r="364" spans="3:299" s="13" customFormat="1" x14ac:dyDescent="0.25">
      <c r="C364" s="62"/>
      <c r="D364" s="62"/>
      <c r="E364" s="62"/>
      <c r="F364" s="62"/>
      <c r="I364" s="14"/>
      <c r="J364" s="63"/>
      <c r="K364" s="14"/>
      <c r="L364" s="63"/>
      <c r="M364" s="63"/>
      <c r="Q364" s="51"/>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c r="GH364" s="62"/>
      <c r="GI364" s="62"/>
      <c r="GJ364" s="62"/>
      <c r="GK364" s="62"/>
      <c r="GL364" s="62"/>
      <c r="GM364" s="62"/>
      <c r="GN364" s="62"/>
      <c r="GO364" s="62"/>
      <c r="GP364" s="62"/>
      <c r="GQ364" s="62"/>
      <c r="GR364" s="62"/>
      <c r="GS364" s="62"/>
      <c r="GT364" s="62"/>
      <c r="GU364" s="62"/>
      <c r="GV364" s="62"/>
      <c r="GW364" s="62"/>
      <c r="GX364" s="62"/>
      <c r="GY364" s="62"/>
      <c r="GZ364" s="62"/>
      <c r="HA364" s="62"/>
      <c r="HB364" s="62"/>
      <c r="HC364" s="62"/>
      <c r="HD364" s="62"/>
      <c r="HE364" s="62"/>
      <c r="HF364" s="62"/>
      <c r="HG364" s="62"/>
      <c r="HH364" s="62"/>
      <c r="HI364" s="62"/>
      <c r="HJ364" s="62"/>
      <c r="HK364" s="62"/>
      <c r="HL364" s="62"/>
      <c r="HM364" s="62"/>
      <c r="HN364" s="62"/>
      <c r="HO364" s="62"/>
      <c r="HP364" s="62"/>
      <c r="HQ364" s="62"/>
      <c r="HR364" s="62"/>
      <c r="HS364" s="62"/>
      <c r="HT364" s="62"/>
      <c r="HU364" s="62"/>
      <c r="HV364" s="62"/>
      <c r="HW364" s="62"/>
      <c r="HX364" s="62"/>
      <c r="HY364" s="62"/>
      <c r="HZ364" s="62"/>
      <c r="IA364" s="62"/>
      <c r="IB364" s="62"/>
      <c r="IC364" s="62"/>
      <c r="ID364" s="62"/>
      <c r="IE364" s="62"/>
      <c r="IF364" s="62"/>
      <c r="IG364" s="62"/>
      <c r="IH364" s="62"/>
      <c r="II364" s="62"/>
      <c r="IJ364" s="62"/>
      <c r="IK364" s="62"/>
      <c r="IL364" s="62"/>
      <c r="IM364" s="62"/>
      <c r="IN364" s="62"/>
      <c r="IO364" s="62"/>
      <c r="IP364" s="62"/>
      <c r="IQ364" s="62"/>
      <c r="IR364" s="62"/>
      <c r="IS364" s="62"/>
      <c r="IT364" s="62"/>
      <c r="IU364" s="62"/>
      <c r="IV364" s="62"/>
      <c r="IW364" s="62"/>
      <c r="IX364" s="62"/>
      <c r="IY364" s="62"/>
      <c r="IZ364" s="62"/>
      <c r="JA364" s="62"/>
      <c r="JB364" s="62"/>
      <c r="JC364" s="62"/>
      <c r="JD364" s="62"/>
      <c r="JE364" s="62"/>
      <c r="JF364" s="62"/>
      <c r="JG364" s="62"/>
      <c r="JH364" s="62"/>
      <c r="JI364" s="62"/>
      <c r="JJ364" s="62"/>
      <c r="JK364" s="62"/>
      <c r="JL364" s="62"/>
      <c r="JM364" s="62"/>
      <c r="JN364" s="62"/>
      <c r="JO364" s="62"/>
      <c r="JP364" s="62"/>
      <c r="JQ364" s="62"/>
      <c r="JR364" s="62"/>
      <c r="JS364" s="62"/>
      <c r="JT364" s="62"/>
      <c r="JU364" s="62"/>
      <c r="JV364" s="62"/>
      <c r="JW364" s="62"/>
      <c r="JX364" s="62"/>
      <c r="JY364" s="62"/>
      <c r="JZ364" s="62"/>
      <c r="KA364" s="62"/>
      <c r="KB364" s="62"/>
      <c r="KC364" s="62"/>
      <c r="KD364" s="62"/>
      <c r="KE364" s="62"/>
      <c r="KF364" s="62"/>
      <c r="KG364" s="62"/>
      <c r="KH364" s="62"/>
      <c r="KI364" s="62"/>
      <c r="KJ364" s="62"/>
      <c r="KK364" s="62"/>
      <c r="KL364" s="62"/>
      <c r="KM364" s="62"/>
    </row>
    <row r="365" spans="3:299" s="13" customFormat="1" x14ac:dyDescent="0.25">
      <c r="C365" s="62"/>
      <c r="D365" s="62"/>
      <c r="E365" s="62"/>
      <c r="F365" s="62"/>
      <c r="I365" s="14"/>
      <c r="J365" s="63"/>
      <c r="K365" s="14"/>
      <c r="L365" s="63"/>
      <c r="M365" s="63"/>
      <c r="Q365" s="51"/>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c r="GH365" s="62"/>
      <c r="GI365" s="62"/>
      <c r="GJ365" s="62"/>
      <c r="GK365" s="62"/>
      <c r="GL365" s="62"/>
      <c r="GM365" s="62"/>
      <c r="GN365" s="62"/>
      <c r="GO365" s="62"/>
      <c r="GP365" s="62"/>
      <c r="GQ365" s="62"/>
      <c r="GR365" s="62"/>
      <c r="GS365" s="62"/>
      <c r="GT365" s="62"/>
      <c r="GU365" s="62"/>
      <c r="GV365" s="62"/>
      <c r="GW365" s="62"/>
      <c r="GX365" s="62"/>
      <c r="GY365" s="62"/>
      <c r="GZ365" s="62"/>
      <c r="HA365" s="62"/>
      <c r="HB365" s="62"/>
      <c r="HC365" s="62"/>
      <c r="HD365" s="62"/>
      <c r="HE365" s="62"/>
      <c r="HF365" s="62"/>
      <c r="HG365" s="62"/>
      <c r="HH365" s="62"/>
      <c r="HI365" s="62"/>
      <c r="HJ365" s="62"/>
      <c r="HK365" s="62"/>
      <c r="HL365" s="62"/>
      <c r="HM365" s="62"/>
      <c r="HN365" s="62"/>
      <c r="HO365" s="62"/>
      <c r="HP365" s="62"/>
      <c r="HQ365" s="62"/>
      <c r="HR365" s="62"/>
      <c r="HS365" s="62"/>
      <c r="HT365" s="62"/>
      <c r="HU365" s="62"/>
      <c r="HV365" s="62"/>
      <c r="HW365" s="62"/>
      <c r="HX365" s="62"/>
      <c r="HY365" s="62"/>
      <c r="HZ365" s="62"/>
      <c r="IA365" s="62"/>
      <c r="IB365" s="62"/>
      <c r="IC365" s="62"/>
      <c r="ID365" s="62"/>
      <c r="IE365" s="62"/>
      <c r="IF365" s="62"/>
      <c r="IG365" s="62"/>
      <c r="IH365" s="62"/>
      <c r="II365" s="62"/>
      <c r="IJ365" s="62"/>
      <c r="IK365" s="62"/>
      <c r="IL365" s="62"/>
      <c r="IM365" s="62"/>
      <c r="IN365" s="62"/>
      <c r="IO365" s="62"/>
      <c r="IP365" s="62"/>
      <c r="IQ365" s="62"/>
      <c r="IR365" s="62"/>
      <c r="IS365" s="62"/>
      <c r="IT365" s="62"/>
      <c r="IU365" s="62"/>
      <c r="IV365" s="62"/>
      <c r="IW365" s="62"/>
      <c r="IX365" s="62"/>
      <c r="IY365" s="62"/>
      <c r="IZ365" s="62"/>
      <c r="JA365" s="62"/>
      <c r="JB365" s="62"/>
      <c r="JC365" s="62"/>
      <c r="JD365" s="62"/>
      <c r="JE365" s="62"/>
      <c r="JF365" s="62"/>
      <c r="JG365" s="62"/>
      <c r="JH365" s="62"/>
      <c r="JI365" s="62"/>
      <c r="JJ365" s="62"/>
      <c r="JK365" s="62"/>
      <c r="JL365" s="62"/>
      <c r="JM365" s="62"/>
      <c r="JN365" s="62"/>
      <c r="JO365" s="62"/>
      <c r="JP365" s="62"/>
      <c r="JQ365" s="62"/>
      <c r="JR365" s="62"/>
      <c r="JS365" s="62"/>
      <c r="JT365" s="62"/>
      <c r="JU365" s="62"/>
      <c r="JV365" s="62"/>
      <c r="JW365" s="62"/>
      <c r="JX365" s="62"/>
      <c r="JY365" s="62"/>
      <c r="JZ365" s="62"/>
      <c r="KA365" s="62"/>
      <c r="KB365" s="62"/>
      <c r="KC365" s="62"/>
      <c r="KD365" s="62"/>
      <c r="KE365" s="62"/>
      <c r="KF365" s="62"/>
      <c r="KG365" s="62"/>
      <c r="KH365" s="62"/>
      <c r="KI365" s="62"/>
      <c r="KJ365" s="62"/>
      <c r="KK365" s="62"/>
      <c r="KL365" s="62"/>
      <c r="KM365" s="62"/>
    </row>
    <row r="366" spans="3:299" s="13" customFormat="1" x14ac:dyDescent="0.25">
      <c r="C366" s="62"/>
      <c r="D366" s="62"/>
      <c r="E366" s="62"/>
      <c r="F366" s="62"/>
      <c r="I366" s="14"/>
      <c r="J366" s="63"/>
      <c r="K366" s="14"/>
      <c r="L366" s="63"/>
      <c r="M366" s="63"/>
      <c r="Q366" s="51"/>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c r="GH366" s="62"/>
      <c r="GI366" s="62"/>
      <c r="GJ366" s="62"/>
      <c r="GK366" s="62"/>
      <c r="GL366" s="62"/>
      <c r="GM366" s="62"/>
      <c r="GN366" s="62"/>
      <c r="GO366" s="62"/>
      <c r="GP366" s="62"/>
      <c r="GQ366" s="62"/>
      <c r="GR366" s="62"/>
      <c r="GS366" s="62"/>
      <c r="GT366" s="62"/>
      <c r="GU366" s="62"/>
      <c r="GV366" s="62"/>
      <c r="GW366" s="62"/>
      <c r="GX366" s="62"/>
      <c r="GY366" s="62"/>
      <c r="GZ366" s="62"/>
      <c r="HA366" s="62"/>
      <c r="HB366" s="62"/>
      <c r="HC366" s="62"/>
      <c r="HD366" s="62"/>
      <c r="HE366" s="62"/>
      <c r="HF366" s="62"/>
      <c r="HG366" s="62"/>
      <c r="HH366" s="62"/>
      <c r="HI366" s="62"/>
      <c r="HJ366" s="62"/>
      <c r="HK366" s="62"/>
      <c r="HL366" s="62"/>
      <c r="HM366" s="62"/>
      <c r="HN366" s="62"/>
      <c r="HO366" s="62"/>
      <c r="HP366" s="62"/>
      <c r="HQ366" s="62"/>
      <c r="HR366" s="62"/>
      <c r="HS366" s="62"/>
      <c r="HT366" s="62"/>
      <c r="HU366" s="62"/>
      <c r="HV366" s="62"/>
      <c r="HW366" s="62"/>
      <c r="HX366" s="62"/>
      <c r="HY366" s="62"/>
      <c r="HZ366" s="62"/>
      <c r="IA366" s="62"/>
      <c r="IB366" s="62"/>
      <c r="IC366" s="62"/>
      <c r="ID366" s="62"/>
      <c r="IE366" s="62"/>
      <c r="IF366" s="62"/>
      <c r="IG366" s="62"/>
      <c r="IH366" s="62"/>
      <c r="II366" s="62"/>
      <c r="IJ366" s="62"/>
      <c r="IK366" s="62"/>
      <c r="IL366" s="62"/>
      <c r="IM366" s="62"/>
      <c r="IN366" s="62"/>
      <c r="IO366" s="62"/>
      <c r="IP366" s="62"/>
      <c r="IQ366" s="62"/>
      <c r="IR366" s="62"/>
      <c r="IS366" s="62"/>
      <c r="IT366" s="62"/>
      <c r="IU366" s="62"/>
      <c r="IV366" s="62"/>
      <c r="IW366" s="62"/>
      <c r="IX366" s="62"/>
      <c r="IY366" s="62"/>
      <c r="IZ366" s="62"/>
      <c r="JA366" s="62"/>
      <c r="JB366" s="62"/>
      <c r="JC366" s="62"/>
      <c r="JD366" s="62"/>
      <c r="JE366" s="62"/>
      <c r="JF366" s="62"/>
      <c r="JG366" s="62"/>
      <c r="JH366" s="62"/>
      <c r="JI366" s="62"/>
      <c r="JJ366" s="62"/>
      <c r="JK366" s="62"/>
      <c r="JL366" s="62"/>
      <c r="JM366" s="62"/>
      <c r="JN366" s="62"/>
      <c r="JO366" s="62"/>
      <c r="JP366" s="62"/>
      <c r="JQ366" s="62"/>
      <c r="JR366" s="62"/>
      <c r="JS366" s="62"/>
      <c r="JT366" s="62"/>
      <c r="JU366" s="62"/>
      <c r="JV366" s="62"/>
      <c r="JW366" s="62"/>
      <c r="JX366" s="62"/>
      <c r="JY366" s="62"/>
      <c r="JZ366" s="62"/>
      <c r="KA366" s="62"/>
      <c r="KB366" s="62"/>
      <c r="KC366" s="62"/>
      <c r="KD366" s="62"/>
      <c r="KE366" s="62"/>
      <c r="KF366" s="62"/>
      <c r="KG366" s="62"/>
      <c r="KH366" s="62"/>
      <c r="KI366" s="62"/>
      <c r="KJ366" s="62"/>
      <c r="KK366" s="62"/>
      <c r="KL366" s="62"/>
      <c r="KM366" s="62"/>
    </row>
    <row r="367" spans="3:299" s="13" customFormat="1" x14ac:dyDescent="0.25">
      <c r="C367" s="62"/>
      <c r="D367" s="62"/>
      <c r="E367" s="62"/>
      <c r="F367" s="62"/>
      <c r="I367" s="14"/>
      <c r="J367" s="63"/>
      <c r="K367" s="14"/>
      <c r="L367" s="63"/>
      <c r="M367" s="63"/>
      <c r="Q367" s="51"/>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c r="GH367" s="62"/>
      <c r="GI367" s="62"/>
      <c r="GJ367" s="62"/>
      <c r="GK367" s="62"/>
      <c r="GL367" s="62"/>
      <c r="GM367" s="62"/>
      <c r="GN367" s="62"/>
      <c r="GO367" s="62"/>
      <c r="GP367" s="62"/>
      <c r="GQ367" s="62"/>
      <c r="GR367" s="62"/>
      <c r="GS367" s="62"/>
      <c r="GT367" s="62"/>
      <c r="GU367" s="62"/>
      <c r="GV367" s="62"/>
      <c r="GW367" s="62"/>
      <c r="GX367" s="62"/>
      <c r="GY367" s="62"/>
      <c r="GZ367" s="62"/>
      <c r="HA367" s="62"/>
      <c r="HB367" s="62"/>
      <c r="HC367" s="62"/>
      <c r="HD367" s="62"/>
      <c r="HE367" s="62"/>
      <c r="HF367" s="62"/>
      <c r="HG367" s="62"/>
      <c r="HH367" s="62"/>
      <c r="HI367" s="62"/>
      <c r="HJ367" s="62"/>
      <c r="HK367" s="62"/>
      <c r="HL367" s="62"/>
      <c r="HM367" s="62"/>
      <c r="HN367" s="62"/>
      <c r="HO367" s="62"/>
      <c r="HP367" s="62"/>
      <c r="HQ367" s="62"/>
      <c r="HR367" s="62"/>
      <c r="HS367" s="62"/>
      <c r="HT367" s="62"/>
      <c r="HU367" s="62"/>
      <c r="HV367" s="62"/>
      <c r="HW367" s="62"/>
      <c r="HX367" s="62"/>
      <c r="HY367" s="62"/>
      <c r="HZ367" s="62"/>
      <c r="IA367" s="62"/>
      <c r="IB367" s="62"/>
      <c r="IC367" s="62"/>
      <c r="ID367" s="62"/>
      <c r="IE367" s="62"/>
      <c r="IF367" s="62"/>
      <c r="IG367" s="62"/>
      <c r="IH367" s="62"/>
      <c r="II367" s="62"/>
      <c r="IJ367" s="62"/>
      <c r="IK367" s="62"/>
      <c r="IL367" s="62"/>
      <c r="IM367" s="62"/>
      <c r="IN367" s="62"/>
      <c r="IO367" s="62"/>
      <c r="IP367" s="62"/>
      <c r="IQ367" s="62"/>
      <c r="IR367" s="62"/>
      <c r="IS367" s="62"/>
      <c r="IT367" s="62"/>
      <c r="IU367" s="62"/>
      <c r="IV367" s="62"/>
      <c r="IW367" s="62"/>
      <c r="IX367" s="62"/>
      <c r="IY367" s="62"/>
      <c r="IZ367" s="62"/>
      <c r="JA367" s="62"/>
      <c r="JB367" s="62"/>
      <c r="JC367" s="62"/>
      <c r="JD367" s="62"/>
      <c r="JE367" s="62"/>
      <c r="JF367" s="62"/>
      <c r="JG367" s="62"/>
      <c r="JH367" s="62"/>
      <c r="JI367" s="62"/>
      <c r="JJ367" s="62"/>
      <c r="JK367" s="62"/>
      <c r="JL367" s="62"/>
      <c r="JM367" s="62"/>
      <c r="JN367" s="62"/>
      <c r="JO367" s="62"/>
      <c r="JP367" s="62"/>
      <c r="JQ367" s="62"/>
      <c r="JR367" s="62"/>
      <c r="JS367" s="62"/>
      <c r="JT367" s="62"/>
      <c r="JU367" s="62"/>
      <c r="JV367" s="62"/>
      <c r="JW367" s="62"/>
      <c r="JX367" s="62"/>
      <c r="JY367" s="62"/>
      <c r="JZ367" s="62"/>
      <c r="KA367" s="62"/>
      <c r="KB367" s="62"/>
      <c r="KC367" s="62"/>
      <c r="KD367" s="62"/>
      <c r="KE367" s="62"/>
      <c r="KF367" s="62"/>
      <c r="KG367" s="62"/>
      <c r="KH367" s="62"/>
      <c r="KI367" s="62"/>
      <c r="KJ367" s="62"/>
      <c r="KK367" s="62"/>
      <c r="KL367" s="62"/>
      <c r="KM367" s="62"/>
    </row>
    <row r="368" spans="3:299" s="13" customFormat="1" x14ac:dyDescent="0.25">
      <c r="C368" s="62"/>
      <c r="D368" s="62"/>
      <c r="E368" s="62"/>
      <c r="F368" s="62"/>
      <c r="I368" s="14"/>
      <c r="J368" s="63"/>
      <c r="K368" s="14"/>
      <c r="L368" s="63"/>
      <c r="M368" s="63"/>
      <c r="Q368" s="51"/>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c r="GH368" s="62"/>
      <c r="GI368" s="62"/>
      <c r="GJ368" s="62"/>
      <c r="GK368" s="62"/>
      <c r="GL368" s="62"/>
      <c r="GM368" s="62"/>
      <c r="GN368" s="62"/>
      <c r="GO368" s="62"/>
      <c r="GP368" s="62"/>
      <c r="GQ368" s="62"/>
      <c r="GR368" s="62"/>
      <c r="GS368" s="62"/>
      <c r="GT368" s="62"/>
      <c r="GU368" s="62"/>
      <c r="GV368" s="62"/>
      <c r="GW368" s="62"/>
      <c r="GX368" s="62"/>
      <c r="GY368" s="62"/>
      <c r="GZ368" s="62"/>
      <c r="HA368" s="62"/>
      <c r="HB368" s="62"/>
      <c r="HC368" s="62"/>
      <c r="HD368" s="62"/>
      <c r="HE368" s="62"/>
      <c r="HF368" s="62"/>
      <c r="HG368" s="62"/>
      <c r="HH368" s="62"/>
      <c r="HI368" s="62"/>
      <c r="HJ368" s="62"/>
      <c r="HK368" s="62"/>
      <c r="HL368" s="62"/>
      <c r="HM368" s="62"/>
      <c r="HN368" s="62"/>
      <c r="HO368" s="62"/>
      <c r="HP368" s="62"/>
      <c r="HQ368" s="62"/>
      <c r="HR368" s="62"/>
      <c r="HS368" s="62"/>
      <c r="HT368" s="62"/>
      <c r="HU368" s="62"/>
      <c r="HV368" s="62"/>
      <c r="HW368" s="62"/>
      <c r="HX368" s="62"/>
      <c r="HY368" s="62"/>
      <c r="HZ368" s="62"/>
      <c r="IA368" s="62"/>
      <c r="IB368" s="62"/>
      <c r="IC368" s="62"/>
      <c r="ID368" s="62"/>
      <c r="IE368" s="62"/>
      <c r="IF368" s="62"/>
      <c r="IG368" s="62"/>
      <c r="IH368" s="62"/>
      <c r="II368" s="62"/>
      <c r="IJ368" s="62"/>
      <c r="IK368" s="62"/>
      <c r="IL368" s="62"/>
      <c r="IM368" s="62"/>
      <c r="IN368" s="62"/>
      <c r="IO368" s="62"/>
      <c r="IP368" s="62"/>
      <c r="IQ368" s="62"/>
      <c r="IR368" s="62"/>
      <c r="IS368" s="62"/>
      <c r="IT368" s="62"/>
      <c r="IU368" s="62"/>
      <c r="IV368" s="62"/>
      <c r="IW368" s="62"/>
      <c r="IX368" s="62"/>
      <c r="IY368" s="62"/>
      <c r="IZ368" s="62"/>
      <c r="JA368" s="62"/>
      <c r="JB368" s="62"/>
      <c r="JC368" s="62"/>
      <c r="JD368" s="62"/>
      <c r="JE368" s="62"/>
      <c r="JF368" s="62"/>
      <c r="JG368" s="62"/>
      <c r="JH368" s="62"/>
      <c r="JI368" s="62"/>
      <c r="JJ368" s="62"/>
      <c r="JK368" s="62"/>
      <c r="JL368" s="62"/>
      <c r="JM368" s="62"/>
      <c r="JN368" s="62"/>
      <c r="JO368" s="62"/>
      <c r="JP368" s="62"/>
      <c r="JQ368" s="62"/>
      <c r="JR368" s="62"/>
      <c r="JS368" s="62"/>
      <c r="JT368" s="62"/>
      <c r="JU368" s="62"/>
      <c r="JV368" s="62"/>
      <c r="JW368" s="62"/>
      <c r="JX368" s="62"/>
      <c r="JY368" s="62"/>
      <c r="JZ368" s="62"/>
      <c r="KA368" s="62"/>
      <c r="KB368" s="62"/>
      <c r="KC368" s="62"/>
      <c r="KD368" s="62"/>
      <c r="KE368" s="62"/>
      <c r="KF368" s="62"/>
      <c r="KG368" s="62"/>
      <c r="KH368" s="62"/>
      <c r="KI368" s="62"/>
      <c r="KJ368" s="62"/>
      <c r="KK368" s="62"/>
      <c r="KL368" s="62"/>
      <c r="KM368" s="62"/>
    </row>
    <row r="369" spans="3:299" s="13" customFormat="1" x14ac:dyDescent="0.25">
      <c r="C369" s="62"/>
      <c r="D369" s="62"/>
      <c r="E369" s="62"/>
      <c r="F369" s="62"/>
      <c r="I369" s="14"/>
      <c r="J369" s="63"/>
      <c r="K369" s="14"/>
      <c r="L369" s="63"/>
      <c r="M369" s="63"/>
      <c r="Q369" s="51"/>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c r="GH369" s="62"/>
      <c r="GI369" s="62"/>
      <c r="GJ369" s="62"/>
      <c r="GK369" s="62"/>
      <c r="GL369" s="62"/>
      <c r="GM369" s="62"/>
      <c r="GN369" s="62"/>
      <c r="GO369" s="62"/>
      <c r="GP369" s="62"/>
      <c r="GQ369" s="62"/>
      <c r="GR369" s="62"/>
      <c r="GS369" s="62"/>
      <c r="GT369" s="62"/>
      <c r="GU369" s="62"/>
      <c r="GV369" s="62"/>
      <c r="GW369" s="62"/>
      <c r="GX369" s="62"/>
      <c r="GY369" s="62"/>
      <c r="GZ369" s="62"/>
      <c r="HA369" s="62"/>
      <c r="HB369" s="62"/>
      <c r="HC369" s="62"/>
      <c r="HD369" s="62"/>
      <c r="HE369" s="62"/>
      <c r="HF369" s="62"/>
      <c r="HG369" s="62"/>
      <c r="HH369" s="62"/>
      <c r="HI369" s="62"/>
      <c r="HJ369" s="62"/>
      <c r="HK369" s="62"/>
      <c r="HL369" s="62"/>
      <c r="HM369" s="62"/>
      <c r="HN369" s="62"/>
      <c r="HO369" s="62"/>
      <c r="HP369" s="62"/>
      <c r="HQ369" s="62"/>
      <c r="HR369" s="62"/>
      <c r="HS369" s="62"/>
      <c r="HT369" s="62"/>
      <c r="HU369" s="62"/>
      <c r="HV369" s="62"/>
      <c r="HW369" s="62"/>
      <c r="HX369" s="62"/>
      <c r="HY369" s="62"/>
      <c r="HZ369" s="62"/>
      <c r="IA369" s="62"/>
      <c r="IB369" s="62"/>
      <c r="IC369" s="62"/>
      <c r="ID369" s="62"/>
      <c r="IE369" s="62"/>
      <c r="IF369" s="62"/>
      <c r="IG369" s="62"/>
      <c r="IH369" s="62"/>
      <c r="II369" s="62"/>
      <c r="IJ369" s="62"/>
      <c r="IK369" s="62"/>
      <c r="IL369" s="62"/>
      <c r="IM369" s="62"/>
      <c r="IN369" s="62"/>
      <c r="IO369" s="62"/>
      <c r="IP369" s="62"/>
      <c r="IQ369" s="62"/>
      <c r="IR369" s="62"/>
      <c r="IS369" s="62"/>
      <c r="IT369" s="62"/>
      <c r="IU369" s="62"/>
      <c r="IV369" s="62"/>
      <c r="IW369" s="62"/>
      <c r="IX369" s="62"/>
      <c r="IY369" s="62"/>
      <c r="IZ369" s="62"/>
      <c r="JA369" s="62"/>
      <c r="JB369" s="62"/>
      <c r="JC369" s="62"/>
      <c r="JD369" s="62"/>
      <c r="JE369" s="62"/>
      <c r="JF369" s="62"/>
      <c r="JG369" s="62"/>
      <c r="JH369" s="62"/>
      <c r="JI369" s="62"/>
      <c r="JJ369" s="62"/>
      <c r="JK369" s="62"/>
      <c r="JL369" s="62"/>
      <c r="JM369" s="62"/>
      <c r="JN369" s="62"/>
      <c r="JO369" s="62"/>
      <c r="JP369" s="62"/>
      <c r="JQ369" s="62"/>
      <c r="JR369" s="62"/>
      <c r="JS369" s="62"/>
      <c r="JT369" s="62"/>
      <c r="JU369" s="62"/>
      <c r="JV369" s="62"/>
      <c r="JW369" s="62"/>
      <c r="JX369" s="62"/>
      <c r="JY369" s="62"/>
      <c r="JZ369" s="62"/>
      <c r="KA369" s="62"/>
      <c r="KB369" s="62"/>
      <c r="KC369" s="62"/>
      <c r="KD369" s="62"/>
      <c r="KE369" s="62"/>
      <c r="KF369" s="62"/>
      <c r="KG369" s="62"/>
      <c r="KH369" s="62"/>
      <c r="KI369" s="62"/>
      <c r="KJ369" s="62"/>
      <c r="KK369" s="62"/>
      <c r="KL369" s="62"/>
      <c r="KM369" s="62"/>
    </row>
    <row r="370" spans="3:299" s="13" customFormat="1" x14ac:dyDescent="0.25">
      <c r="C370" s="62"/>
      <c r="D370" s="62"/>
      <c r="E370" s="62"/>
      <c r="F370" s="62"/>
      <c r="I370" s="14"/>
      <c r="J370" s="63"/>
      <c r="K370" s="14"/>
      <c r="L370" s="63"/>
      <c r="M370" s="63"/>
      <c r="Q370" s="51"/>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c r="GN370" s="62"/>
      <c r="GO370" s="62"/>
      <c r="GP370" s="62"/>
      <c r="GQ370" s="62"/>
      <c r="GR370" s="62"/>
      <c r="GS370" s="62"/>
      <c r="GT370" s="62"/>
      <c r="GU370" s="62"/>
      <c r="GV370" s="62"/>
      <c r="GW370" s="62"/>
      <c r="GX370" s="62"/>
      <c r="GY370" s="62"/>
      <c r="GZ370" s="62"/>
      <c r="HA370" s="62"/>
      <c r="HB370" s="62"/>
      <c r="HC370" s="62"/>
      <c r="HD370" s="62"/>
      <c r="HE370" s="62"/>
      <c r="HF370" s="62"/>
      <c r="HG370" s="62"/>
      <c r="HH370" s="62"/>
      <c r="HI370" s="62"/>
      <c r="HJ370" s="62"/>
      <c r="HK370" s="62"/>
      <c r="HL370" s="62"/>
      <c r="HM370" s="62"/>
      <c r="HN370" s="62"/>
      <c r="HO370" s="62"/>
      <c r="HP370" s="62"/>
      <c r="HQ370" s="62"/>
      <c r="HR370" s="62"/>
      <c r="HS370" s="62"/>
      <c r="HT370" s="62"/>
      <c r="HU370" s="62"/>
      <c r="HV370" s="62"/>
      <c r="HW370" s="62"/>
      <c r="HX370" s="62"/>
      <c r="HY370" s="62"/>
      <c r="HZ370" s="62"/>
      <c r="IA370" s="62"/>
      <c r="IB370" s="62"/>
      <c r="IC370" s="62"/>
      <c r="ID370" s="62"/>
      <c r="IE370" s="62"/>
      <c r="IF370" s="62"/>
      <c r="IG370" s="62"/>
      <c r="IH370" s="62"/>
      <c r="II370" s="62"/>
      <c r="IJ370" s="62"/>
      <c r="IK370" s="62"/>
      <c r="IL370" s="62"/>
      <c r="IM370" s="62"/>
      <c r="IN370" s="62"/>
      <c r="IO370" s="62"/>
      <c r="IP370" s="62"/>
      <c r="IQ370" s="62"/>
      <c r="IR370" s="62"/>
      <c r="IS370" s="62"/>
      <c r="IT370" s="62"/>
      <c r="IU370" s="62"/>
      <c r="IV370" s="62"/>
      <c r="IW370" s="62"/>
      <c r="IX370" s="62"/>
      <c r="IY370" s="62"/>
      <c r="IZ370" s="62"/>
      <c r="JA370" s="62"/>
      <c r="JB370" s="62"/>
      <c r="JC370" s="62"/>
      <c r="JD370" s="62"/>
      <c r="JE370" s="62"/>
      <c r="JF370" s="62"/>
      <c r="JG370" s="62"/>
      <c r="JH370" s="62"/>
      <c r="JI370" s="62"/>
      <c r="JJ370" s="62"/>
      <c r="JK370" s="62"/>
      <c r="JL370" s="62"/>
      <c r="JM370" s="62"/>
      <c r="JN370" s="62"/>
      <c r="JO370" s="62"/>
      <c r="JP370" s="62"/>
      <c r="JQ370" s="62"/>
      <c r="JR370" s="62"/>
      <c r="JS370" s="62"/>
      <c r="JT370" s="62"/>
      <c r="JU370" s="62"/>
      <c r="JV370" s="62"/>
      <c r="JW370" s="62"/>
      <c r="JX370" s="62"/>
      <c r="JY370" s="62"/>
      <c r="JZ370" s="62"/>
      <c r="KA370" s="62"/>
      <c r="KB370" s="62"/>
      <c r="KC370" s="62"/>
      <c r="KD370" s="62"/>
      <c r="KE370" s="62"/>
      <c r="KF370" s="62"/>
      <c r="KG370" s="62"/>
      <c r="KH370" s="62"/>
      <c r="KI370" s="62"/>
      <c r="KJ370" s="62"/>
      <c r="KK370" s="62"/>
      <c r="KL370" s="62"/>
      <c r="KM370" s="62"/>
    </row>
    <row r="371" spans="3:299" s="13" customFormat="1" x14ac:dyDescent="0.25">
      <c r="C371" s="62"/>
      <c r="D371" s="62"/>
      <c r="E371" s="62"/>
      <c r="F371" s="62"/>
      <c r="I371" s="14"/>
      <c r="J371" s="63"/>
      <c r="K371" s="14"/>
      <c r="L371" s="63"/>
      <c r="M371" s="63"/>
      <c r="Q371" s="51"/>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c r="GH371" s="62"/>
      <c r="GI371" s="62"/>
      <c r="GJ371" s="62"/>
      <c r="GK371" s="62"/>
      <c r="GL371" s="62"/>
      <c r="GM371" s="62"/>
      <c r="GN371" s="62"/>
      <c r="GO371" s="62"/>
      <c r="GP371" s="62"/>
      <c r="GQ371" s="62"/>
      <c r="GR371" s="62"/>
      <c r="GS371" s="62"/>
      <c r="GT371" s="62"/>
      <c r="GU371" s="62"/>
      <c r="GV371" s="62"/>
      <c r="GW371" s="62"/>
      <c r="GX371" s="62"/>
      <c r="GY371" s="62"/>
      <c r="GZ371" s="62"/>
      <c r="HA371" s="62"/>
      <c r="HB371" s="62"/>
      <c r="HC371" s="62"/>
      <c r="HD371" s="62"/>
      <c r="HE371" s="62"/>
      <c r="HF371" s="62"/>
      <c r="HG371" s="62"/>
      <c r="HH371" s="62"/>
      <c r="HI371" s="62"/>
      <c r="HJ371" s="62"/>
      <c r="HK371" s="62"/>
      <c r="HL371" s="62"/>
      <c r="HM371" s="62"/>
      <c r="HN371" s="62"/>
      <c r="HO371" s="62"/>
      <c r="HP371" s="62"/>
      <c r="HQ371" s="62"/>
      <c r="HR371" s="62"/>
      <c r="HS371" s="62"/>
      <c r="HT371" s="62"/>
      <c r="HU371" s="62"/>
      <c r="HV371" s="62"/>
      <c r="HW371" s="62"/>
      <c r="HX371" s="62"/>
      <c r="HY371" s="62"/>
      <c r="HZ371" s="62"/>
      <c r="IA371" s="62"/>
      <c r="IB371" s="62"/>
      <c r="IC371" s="62"/>
      <c r="ID371" s="62"/>
      <c r="IE371" s="62"/>
      <c r="IF371" s="62"/>
      <c r="IG371" s="62"/>
      <c r="IH371" s="62"/>
      <c r="II371" s="62"/>
      <c r="IJ371" s="62"/>
      <c r="IK371" s="62"/>
      <c r="IL371" s="62"/>
      <c r="IM371" s="62"/>
      <c r="IN371" s="62"/>
      <c r="IO371" s="62"/>
      <c r="IP371" s="62"/>
      <c r="IQ371" s="62"/>
      <c r="IR371" s="62"/>
      <c r="IS371" s="62"/>
      <c r="IT371" s="62"/>
      <c r="IU371" s="62"/>
      <c r="IV371" s="62"/>
      <c r="IW371" s="62"/>
      <c r="IX371" s="62"/>
      <c r="IY371" s="62"/>
      <c r="IZ371" s="62"/>
      <c r="JA371" s="62"/>
      <c r="JB371" s="62"/>
      <c r="JC371" s="62"/>
      <c r="JD371" s="62"/>
      <c r="JE371" s="62"/>
      <c r="JF371" s="62"/>
      <c r="JG371" s="62"/>
      <c r="JH371" s="62"/>
      <c r="JI371" s="62"/>
      <c r="JJ371" s="62"/>
      <c r="JK371" s="62"/>
      <c r="JL371" s="62"/>
      <c r="JM371" s="62"/>
      <c r="JN371" s="62"/>
      <c r="JO371" s="62"/>
      <c r="JP371" s="62"/>
      <c r="JQ371" s="62"/>
      <c r="JR371" s="62"/>
      <c r="JS371" s="62"/>
      <c r="JT371" s="62"/>
      <c r="JU371" s="62"/>
      <c r="JV371" s="62"/>
      <c r="JW371" s="62"/>
      <c r="JX371" s="62"/>
      <c r="JY371" s="62"/>
      <c r="JZ371" s="62"/>
      <c r="KA371" s="62"/>
      <c r="KB371" s="62"/>
      <c r="KC371" s="62"/>
      <c r="KD371" s="62"/>
      <c r="KE371" s="62"/>
      <c r="KF371" s="62"/>
      <c r="KG371" s="62"/>
      <c r="KH371" s="62"/>
      <c r="KI371" s="62"/>
      <c r="KJ371" s="62"/>
      <c r="KK371" s="62"/>
      <c r="KL371" s="62"/>
      <c r="KM371" s="62"/>
    </row>
    <row r="372" spans="3:299" s="13" customFormat="1" x14ac:dyDescent="0.25">
      <c r="C372" s="62"/>
      <c r="D372" s="62"/>
      <c r="E372" s="62"/>
      <c r="F372" s="62"/>
      <c r="I372" s="14"/>
      <c r="J372" s="63"/>
      <c r="K372" s="14"/>
      <c r="L372" s="63"/>
      <c r="M372" s="63"/>
      <c r="Q372" s="51"/>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c r="GH372" s="62"/>
      <c r="GI372" s="62"/>
      <c r="GJ372" s="62"/>
      <c r="GK372" s="62"/>
      <c r="GL372" s="62"/>
      <c r="GM372" s="62"/>
      <c r="GN372" s="62"/>
      <c r="GO372" s="62"/>
      <c r="GP372" s="62"/>
      <c r="GQ372" s="62"/>
      <c r="GR372" s="62"/>
      <c r="GS372" s="62"/>
      <c r="GT372" s="62"/>
      <c r="GU372" s="62"/>
      <c r="GV372" s="62"/>
      <c r="GW372" s="62"/>
      <c r="GX372" s="62"/>
      <c r="GY372" s="62"/>
      <c r="GZ372" s="62"/>
      <c r="HA372" s="62"/>
      <c r="HB372" s="62"/>
      <c r="HC372" s="62"/>
      <c r="HD372" s="62"/>
      <c r="HE372" s="62"/>
      <c r="HF372" s="62"/>
      <c r="HG372" s="62"/>
      <c r="HH372" s="62"/>
      <c r="HI372" s="62"/>
      <c r="HJ372" s="62"/>
      <c r="HK372" s="62"/>
      <c r="HL372" s="62"/>
      <c r="HM372" s="62"/>
      <c r="HN372" s="62"/>
      <c r="HO372" s="62"/>
      <c r="HP372" s="62"/>
      <c r="HQ372" s="62"/>
      <c r="HR372" s="62"/>
      <c r="HS372" s="62"/>
      <c r="HT372" s="62"/>
      <c r="HU372" s="62"/>
      <c r="HV372" s="62"/>
      <c r="HW372" s="62"/>
      <c r="HX372" s="62"/>
      <c r="HY372" s="62"/>
      <c r="HZ372" s="62"/>
      <c r="IA372" s="62"/>
      <c r="IB372" s="62"/>
      <c r="IC372" s="62"/>
      <c r="ID372" s="62"/>
      <c r="IE372" s="62"/>
      <c r="IF372" s="62"/>
      <c r="IG372" s="62"/>
      <c r="IH372" s="62"/>
      <c r="II372" s="62"/>
      <c r="IJ372" s="62"/>
      <c r="IK372" s="62"/>
      <c r="IL372" s="62"/>
      <c r="IM372" s="62"/>
      <c r="IN372" s="62"/>
      <c r="IO372" s="62"/>
      <c r="IP372" s="62"/>
      <c r="IQ372" s="62"/>
      <c r="IR372" s="62"/>
      <c r="IS372" s="62"/>
      <c r="IT372" s="62"/>
      <c r="IU372" s="62"/>
      <c r="IV372" s="62"/>
      <c r="IW372" s="62"/>
      <c r="IX372" s="62"/>
      <c r="IY372" s="62"/>
      <c r="IZ372" s="62"/>
      <c r="JA372" s="62"/>
      <c r="JB372" s="62"/>
      <c r="JC372" s="62"/>
      <c r="JD372" s="62"/>
      <c r="JE372" s="62"/>
      <c r="JF372" s="62"/>
      <c r="JG372" s="62"/>
      <c r="JH372" s="62"/>
      <c r="JI372" s="62"/>
      <c r="JJ372" s="62"/>
      <c r="JK372" s="62"/>
      <c r="JL372" s="62"/>
      <c r="JM372" s="62"/>
      <c r="JN372" s="62"/>
      <c r="JO372" s="62"/>
      <c r="JP372" s="62"/>
      <c r="JQ372" s="62"/>
      <c r="JR372" s="62"/>
      <c r="JS372" s="62"/>
      <c r="JT372" s="62"/>
      <c r="JU372" s="62"/>
      <c r="JV372" s="62"/>
      <c r="JW372" s="62"/>
      <c r="JX372" s="62"/>
      <c r="JY372" s="62"/>
      <c r="JZ372" s="62"/>
      <c r="KA372" s="62"/>
      <c r="KB372" s="62"/>
      <c r="KC372" s="62"/>
      <c r="KD372" s="62"/>
      <c r="KE372" s="62"/>
      <c r="KF372" s="62"/>
      <c r="KG372" s="62"/>
      <c r="KH372" s="62"/>
      <c r="KI372" s="62"/>
      <c r="KJ372" s="62"/>
      <c r="KK372" s="62"/>
      <c r="KL372" s="62"/>
      <c r="KM372" s="62"/>
    </row>
    <row r="373" spans="3:299" s="13" customFormat="1" x14ac:dyDescent="0.25">
      <c r="C373" s="62"/>
      <c r="D373" s="62"/>
      <c r="E373" s="62"/>
      <c r="F373" s="62"/>
      <c r="I373" s="14"/>
      <c r="J373" s="63"/>
      <c r="K373" s="14"/>
      <c r="L373" s="63"/>
      <c r="M373" s="63"/>
      <c r="Q373" s="51"/>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c r="GH373" s="62"/>
      <c r="GI373" s="62"/>
      <c r="GJ373" s="62"/>
      <c r="GK373" s="62"/>
      <c r="GL373" s="62"/>
      <c r="GM373" s="62"/>
      <c r="GN373" s="62"/>
      <c r="GO373" s="62"/>
      <c r="GP373" s="62"/>
      <c r="GQ373" s="62"/>
      <c r="GR373" s="62"/>
      <c r="GS373" s="62"/>
      <c r="GT373" s="62"/>
      <c r="GU373" s="62"/>
      <c r="GV373" s="62"/>
      <c r="GW373" s="62"/>
      <c r="GX373" s="62"/>
      <c r="GY373" s="62"/>
      <c r="GZ373" s="62"/>
      <c r="HA373" s="62"/>
      <c r="HB373" s="62"/>
      <c r="HC373" s="62"/>
      <c r="HD373" s="62"/>
      <c r="HE373" s="62"/>
      <c r="HF373" s="62"/>
      <c r="HG373" s="62"/>
      <c r="HH373" s="62"/>
      <c r="HI373" s="62"/>
      <c r="HJ373" s="62"/>
      <c r="HK373" s="62"/>
      <c r="HL373" s="62"/>
      <c r="HM373" s="62"/>
      <c r="HN373" s="62"/>
      <c r="HO373" s="62"/>
      <c r="HP373" s="62"/>
      <c r="HQ373" s="62"/>
      <c r="HR373" s="62"/>
      <c r="HS373" s="62"/>
      <c r="HT373" s="62"/>
      <c r="HU373" s="62"/>
      <c r="HV373" s="62"/>
      <c r="HW373" s="62"/>
      <c r="HX373" s="62"/>
      <c r="HY373" s="62"/>
      <c r="HZ373" s="62"/>
      <c r="IA373" s="62"/>
      <c r="IB373" s="62"/>
      <c r="IC373" s="62"/>
      <c r="ID373" s="62"/>
      <c r="IE373" s="62"/>
      <c r="IF373" s="62"/>
      <c r="IG373" s="62"/>
      <c r="IH373" s="62"/>
      <c r="II373" s="62"/>
      <c r="IJ373" s="62"/>
      <c r="IK373" s="62"/>
      <c r="IL373" s="62"/>
      <c r="IM373" s="62"/>
      <c r="IN373" s="62"/>
      <c r="IO373" s="62"/>
      <c r="IP373" s="62"/>
      <c r="IQ373" s="62"/>
      <c r="IR373" s="62"/>
      <c r="IS373" s="62"/>
      <c r="IT373" s="62"/>
      <c r="IU373" s="62"/>
      <c r="IV373" s="62"/>
      <c r="IW373" s="62"/>
      <c r="IX373" s="62"/>
      <c r="IY373" s="62"/>
      <c r="IZ373" s="62"/>
      <c r="JA373" s="62"/>
      <c r="JB373" s="62"/>
      <c r="JC373" s="62"/>
      <c r="JD373" s="62"/>
      <c r="JE373" s="62"/>
      <c r="JF373" s="62"/>
      <c r="JG373" s="62"/>
      <c r="JH373" s="62"/>
      <c r="JI373" s="62"/>
      <c r="JJ373" s="62"/>
      <c r="JK373" s="62"/>
      <c r="JL373" s="62"/>
      <c r="JM373" s="62"/>
      <c r="JN373" s="62"/>
      <c r="JO373" s="62"/>
      <c r="JP373" s="62"/>
      <c r="JQ373" s="62"/>
      <c r="JR373" s="62"/>
      <c r="JS373" s="62"/>
      <c r="JT373" s="62"/>
      <c r="JU373" s="62"/>
      <c r="JV373" s="62"/>
      <c r="JW373" s="62"/>
      <c r="JX373" s="62"/>
      <c r="JY373" s="62"/>
      <c r="JZ373" s="62"/>
      <c r="KA373" s="62"/>
      <c r="KB373" s="62"/>
      <c r="KC373" s="62"/>
      <c r="KD373" s="62"/>
      <c r="KE373" s="62"/>
      <c r="KF373" s="62"/>
      <c r="KG373" s="62"/>
      <c r="KH373" s="62"/>
      <c r="KI373" s="62"/>
      <c r="KJ373" s="62"/>
      <c r="KK373" s="62"/>
      <c r="KL373" s="62"/>
      <c r="KM373" s="62"/>
    </row>
    <row r="374" spans="3:299" s="13" customFormat="1" x14ac:dyDescent="0.25">
      <c r="C374" s="62"/>
      <c r="D374" s="62"/>
      <c r="E374" s="62"/>
      <c r="F374" s="62"/>
      <c r="I374" s="14"/>
      <c r="J374" s="63"/>
      <c r="K374" s="14"/>
      <c r="L374" s="63"/>
      <c r="M374" s="63"/>
      <c r="Q374" s="51"/>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c r="GN374" s="62"/>
      <c r="GO374" s="62"/>
      <c r="GP374" s="62"/>
      <c r="GQ374" s="62"/>
      <c r="GR374" s="62"/>
      <c r="GS374" s="62"/>
      <c r="GT374" s="62"/>
      <c r="GU374" s="62"/>
      <c r="GV374" s="62"/>
      <c r="GW374" s="62"/>
      <c r="GX374" s="62"/>
      <c r="GY374" s="62"/>
      <c r="GZ374" s="62"/>
      <c r="HA374" s="62"/>
      <c r="HB374" s="62"/>
      <c r="HC374" s="62"/>
      <c r="HD374" s="62"/>
      <c r="HE374" s="62"/>
      <c r="HF374" s="62"/>
      <c r="HG374" s="62"/>
      <c r="HH374" s="62"/>
      <c r="HI374" s="62"/>
      <c r="HJ374" s="62"/>
      <c r="HK374" s="62"/>
      <c r="HL374" s="62"/>
      <c r="HM374" s="62"/>
      <c r="HN374" s="62"/>
      <c r="HO374" s="62"/>
      <c r="HP374" s="62"/>
      <c r="HQ374" s="62"/>
      <c r="HR374" s="62"/>
      <c r="HS374" s="62"/>
      <c r="HT374" s="62"/>
      <c r="HU374" s="62"/>
      <c r="HV374" s="62"/>
      <c r="HW374" s="62"/>
      <c r="HX374" s="62"/>
      <c r="HY374" s="62"/>
      <c r="HZ374" s="62"/>
      <c r="IA374" s="62"/>
      <c r="IB374" s="62"/>
      <c r="IC374" s="62"/>
      <c r="ID374" s="62"/>
      <c r="IE374" s="62"/>
      <c r="IF374" s="62"/>
      <c r="IG374" s="62"/>
      <c r="IH374" s="62"/>
      <c r="II374" s="62"/>
      <c r="IJ374" s="62"/>
      <c r="IK374" s="62"/>
      <c r="IL374" s="62"/>
      <c r="IM374" s="62"/>
      <c r="IN374" s="62"/>
      <c r="IO374" s="62"/>
      <c r="IP374" s="62"/>
      <c r="IQ374" s="62"/>
      <c r="IR374" s="62"/>
      <c r="IS374" s="62"/>
      <c r="IT374" s="62"/>
      <c r="IU374" s="62"/>
      <c r="IV374" s="62"/>
      <c r="IW374" s="62"/>
      <c r="IX374" s="62"/>
      <c r="IY374" s="62"/>
      <c r="IZ374" s="62"/>
      <c r="JA374" s="62"/>
      <c r="JB374" s="62"/>
      <c r="JC374" s="62"/>
      <c r="JD374" s="62"/>
      <c r="JE374" s="62"/>
      <c r="JF374" s="62"/>
      <c r="JG374" s="62"/>
      <c r="JH374" s="62"/>
      <c r="JI374" s="62"/>
      <c r="JJ374" s="62"/>
      <c r="JK374" s="62"/>
      <c r="JL374" s="62"/>
      <c r="JM374" s="62"/>
      <c r="JN374" s="62"/>
      <c r="JO374" s="62"/>
      <c r="JP374" s="62"/>
      <c r="JQ374" s="62"/>
      <c r="JR374" s="62"/>
      <c r="JS374" s="62"/>
      <c r="JT374" s="62"/>
      <c r="JU374" s="62"/>
      <c r="JV374" s="62"/>
      <c r="JW374" s="62"/>
      <c r="JX374" s="62"/>
      <c r="JY374" s="62"/>
      <c r="JZ374" s="62"/>
      <c r="KA374" s="62"/>
      <c r="KB374" s="62"/>
      <c r="KC374" s="62"/>
      <c r="KD374" s="62"/>
      <c r="KE374" s="62"/>
      <c r="KF374" s="62"/>
      <c r="KG374" s="62"/>
      <c r="KH374" s="62"/>
      <c r="KI374" s="62"/>
      <c r="KJ374" s="62"/>
      <c r="KK374" s="62"/>
      <c r="KL374" s="62"/>
      <c r="KM374" s="62"/>
    </row>
    <row r="375" spans="3:299" s="13" customFormat="1" x14ac:dyDescent="0.25">
      <c r="C375" s="62"/>
      <c r="D375" s="62"/>
      <c r="E375" s="62"/>
      <c r="F375" s="62"/>
      <c r="I375" s="14"/>
      <c r="J375" s="63"/>
      <c r="K375" s="14"/>
      <c r="L375" s="63"/>
      <c r="M375" s="63"/>
      <c r="Q375" s="51"/>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c r="GH375" s="62"/>
      <c r="GI375" s="62"/>
      <c r="GJ375" s="62"/>
      <c r="GK375" s="62"/>
      <c r="GL375" s="62"/>
      <c r="GM375" s="62"/>
      <c r="GN375" s="62"/>
      <c r="GO375" s="62"/>
      <c r="GP375" s="62"/>
      <c r="GQ375" s="62"/>
      <c r="GR375" s="62"/>
      <c r="GS375" s="62"/>
      <c r="GT375" s="62"/>
      <c r="GU375" s="62"/>
      <c r="GV375" s="62"/>
      <c r="GW375" s="62"/>
      <c r="GX375" s="62"/>
      <c r="GY375" s="62"/>
      <c r="GZ375" s="62"/>
      <c r="HA375" s="62"/>
      <c r="HB375" s="62"/>
      <c r="HC375" s="62"/>
      <c r="HD375" s="62"/>
      <c r="HE375" s="62"/>
      <c r="HF375" s="62"/>
      <c r="HG375" s="62"/>
      <c r="HH375" s="62"/>
      <c r="HI375" s="62"/>
      <c r="HJ375" s="62"/>
      <c r="HK375" s="62"/>
      <c r="HL375" s="62"/>
      <c r="HM375" s="62"/>
      <c r="HN375" s="62"/>
      <c r="HO375" s="62"/>
      <c r="HP375" s="62"/>
      <c r="HQ375" s="62"/>
      <c r="HR375" s="62"/>
      <c r="HS375" s="62"/>
      <c r="HT375" s="62"/>
      <c r="HU375" s="62"/>
      <c r="HV375" s="62"/>
      <c r="HW375" s="62"/>
      <c r="HX375" s="62"/>
      <c r="HY375" s="62"/>
      <c r="HZ375" s="62"/>
      <c r="IA375" s="62"/>
      <c r="IB375" s="62"/>
      <c r="IC375" s="62"/>
      <c r="ID375" s="62"/>
      <c r="IE375" s="62"/>
      <c r="IF375" s="62"/>
      <c r="IG375" s="62"/>
      <c r="IH375" s="62"/>
      <c r="II375" s="62"/>
      <c r="IJ375" s="62"/>
      <c r="IK375" s="62"/>
      <c r="IL375" s="62"/>
      <c r="IM375" s="62"/>
      <c r="IN375" s="62"/>
      <c r="IO375" s="62"/>
      <c r="IP375" s="62"/>
      <c r="IQ375" s="62"/>
      <c r="IR375" s="62"/>
      <c r="IS375" s="62"/>
      <c r="IT375" s="62"/>
      <c r="IU375" s="62"/>
      <c r="IV375" s="62"/>
      <c r="IW375" s="62"/>
      <c r="IX375" s="62"/>
      <c r="IY375" s="62"/>
      <c r="IZ375" s="62"/>
      <c r="JA375" s="62"/>
      <c r="JB375" s="62"/>
      <c r="JC375" s="62"/>
      <c r="JD375" s="62"/>
      <c r="JE375" s="62"/>
      <c r="JF375" s="62"/>
      <c r="JG375" s="62"/>
      <c r="JH375" s="62"/>
      <c r="JI375" s="62"/>
      <c r="JJ375" s="62"/>
      <c r="JK375" s="62"/>
      <c r="JL375" s="62"/>
      <c r="JM375" s="62"/>
      <c r="JN375" s="62"/>
      <c r="JO375" s="62"/>
      <c r="JP375" s="62"/>
      <c r="JQ375" s="62"/>
      <c r="JR375" s="62"/>
      <c r="JS375" s="62"/>
      <c r="JT375" s="62"/>
      <c r="JU375" s="62"/>
      <c r="JV375" s="62"/>
      <c r="JW375" s="62"/>
      <c r="JX375" s="62"/>
      <c r="JY375" s="62"/>
      <c r="JZ375" s="62"/>
      <c r="KA375" s="62"/>
      <c r="KB375" s="62"/>
      <c r="KC375" s="62"/>
      <c r="KD375" s="62"/>
      <c r="KE375" s="62"/>
      <c r="KF375" s="62"/>
      <c r="KG375" s="62"/>
      <c r="KH375" s="62"/>
      <c r="KI375" s="62"/>
      <c r="KJ375" s="62"/>
      <c r="KK375" s="62"/>
      <c r="KL375" s="62"/>
      <c r="KM375" s="62"/>
    </row>
    <row r="376" spans="3:299" s="13" customFormat="1" x14ac:dyDescent="0.25">
      <c r="C376" s="62"/>
      <c r="D376" s="62"/>
      <c r="E376" s="62"/>
      <c r="F376" s="62"/>
      <c r="I376" s="14"/>
      <c r="J376" s="63"/>
      <c r="K376" s="14"/>
      <c r="L376" s="63"/>
      <c r="M376" s="63"/>
      <c r="Q376" s="51"/>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c r="GH376" s="62"/>
      <c r="GI376" s="62"/>
      <c r="GJ376" s="62"/>
      <c r="GK376" s="62"/>
      <c r="GL376" s="62"/>
      <c r="GM376" s="62"/>
      <c r="GN376" s="62"/>
      <c r="GO376" s="62"/>
      <c r="GP376" s="62"/>
      <c r="GQ376" s="62"/>
      <c r="GR376" s="62"/>
      <c r="GS376" s="62"/>
      <c r="GT376" s="62"/>
      <c r="GU376" s="62"/>
      <c r="GV376" s="62"/>
      <c r="GW376" s="62"/>
      <c r="GX376" s="62"/>
      <c r="GY376" s="62"/>
      <c r="GZ376" s="62"/>
      <c r="HA376" s="62"/>
      <c r="HB376" s="62"/>
      <c r="HC376" s="62"/>
      <c r="HD376" s="62"/>
      <c r="HE376" s="62"/>
      <c r="HF376" s="62"/>
      <c r="HG376" s="62"/>
      <c r="HH376" s="62"/>
      <c r="HI376" s="62"/>
      <c r="HJ376" s="62"/>
      <c r="HK376" s="62"/>
      <c r="HL376" s="62"/>
      <c r="HM376" s="62"/>
      <c r="HN376" s="62"/>
      <c r="HO376" s="62"/>
      <c r="HP376" s="62"/>
      <c r="HQ376" s="62"/>
      <c r="HR376" s="62"/>
      <c r="HS376" s="62"/>
      <c r="HT376" s="62"/>
      <c r="HU376" s="62"/>
      <c r="HV376" s="62"/>
      <c r="HW376" s="62"/>
      <c r="HX376" s="62"/>
      <c r="HY376" s="62"/>
      <c r="HZ376" s="62"/>
      <c r="IA376" s="62"/>
      <c r="IB376" s="62"/>
      <c r="IC376" s="62"/>
      <c r="ID376" s="62"/>
      <c r="IE376" s="62"/>
      <c r="IF376" s="62"/>
      <c r="IG376" s="62"/>
      <c r="IH376" s="62"/>
      <c r="II376" s="62"/>
      <c r="IJ376" s="62"/>
      <c r="IK376" s="62"/>
      <c r="IL376" s="62"/>
      <c r="IM376" s="62"/>
      <c r="IN376" s="62"/>
      <c r="IO376" s="62"/>
      <c r="IP376" s="62"/>
      <c r="IQ376" s="62"/>
      <c r="IR376" s="62"/>
      <c r="IS376" s="62"/>
      <c r="IT376" s="62"/>
      <c r="IU376" s="62"/>
      <c r="IV376" s="62"/>
      <c r="IW376" s="62"/>
      <c r="IX376" s="62"/>
      <c r="IY376" s="62"/>
      <c r="IZ376" s="62"/>
      <c r="JA376" s="62"/>
      <c r="JB376" s="62"/>
      <c r="JC376" s="62"/>
      <c r="JD376" s="62"/>
      <c r="JE376" s="62"/>
      <c r="JF376" s="62"/>
      <c r="JG376" s="62"/>
      <c r="JH376" s="62"/>
      <c r="JI376" s="62"/>
      <c r="JJ376" s="62"/>
      <c r="JK376" s="62"/>
      <c r="JL376" s="62"/>
      <c r="JM376" s="62"/>
      <c r="JN376" s="62"/>
      <c r="JO376" s="62"/>
      <c r="JP376" s="62"/>
      <c r="JQ376" s="62"/>
      <c r="JR376" s="62"/>
      <c r="JS376" s="62"/>
      <c r="JT376" s="62"/>
      <c r="JU376" s="62"/>
      <c r="JV376" s="62"/>
      <c r="JW376" s="62"/>
      <c r="JX376" s="62"/>
      <c r="JY376" s="62"/>
      <c r="JZ376" s="62"/>
      <c r="KA376" s="62"/>
      <c r="KB376" s="62"/>
      <c r="KC376" s="62"/>
      <c r="KD376" s="62"/>
      <c r="KE376" s="62"/>
      <c r="KF376" s="62"/>
      <c r="KG376" s="62"/>
      <c r="KH376" s="62"/>
      <c r="KI376" s="62"/>
      <c r="KJ376" s="62"/>
      <c r="KK376" s="62"/>
      <c r="KL376" s="62"/>
      <c r="KM376" s="62"/>
    </row>
    <row r="377" spans="3:299" s="13" customFormat="1" x14ac:dyDescent="0.25">
      <c r="C377" s="62"/>
      <c r="D377" s="62"/>
      <c r="E377" s="62"/>
      <c r="F377" s="62"/>
      <c r="I377" s="14"/>
      <c r="J377" s="63"/>
      <c r="K377" s="14"/>
      <c r="L377" s="63"/>
      <c r="M377" s="63"/>
      <c r="Q377" s="51"/>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c r="GH377" s="62"/>
      <c r="GI377" s="62"/>
      <c r="GJ377" s="62"/>
      <c r="GK377" s="62"/>
      <c r="GL377" s="62"/>
      <c r="GM377" s="62"/>
      <c r="GN377" s="62"/>
      <c r="GO377" s="62"/>
      <c r="GP377" s="62"/>
      <c r="GQ377" s="62"/>
      <c r="GR377" s="62"/>
      <c r="GS377" s="62"/>
      <c r="GT377" s="62"/>
      <c r="GU377" s="62"/>
      <c r="GV377" s="62"/>
      <c r="GW377" s="62"/>
      <c r="GX377" s="62"/>
      <c r="GY377" s="62"/>
      <c r="GZ377" s="62"/>
      <c r="HA377" s="62"/>
      <c r="HB377" s="62"/>
      <c r="HC377" s="62"/>
      <c r="HD377" s="62"/>
      <c r="HE377" s="62"/>
      <c r="HF377" s="62"/>
      <c r="HG377" s="62"/>
      <c r="HH377" s="62"/>
      <c r="HI377" s="62"/>
      <c r="HJ377" s="62"/>
      <c r="HK377" s="62"/>
      <c r="HL377" s="62"/>
      <c r="HM377" s="62"/>
      <c r="HN377" s="62"/>
      <c r="HO377" s="62"/>
      <c r="HP377" s="62"/>
      <c r="HQ377" s="62"/>
      <c r="HR377" s="62"/>
      <c r="HS377" s="62"/>
      <c r="HT377" s="62"/>
      <c r="HU377" s="62"/>
      <c r="HV377" s="62"/>
      <c r="HW377" s="62"/>
      <c r="HX377" s="62"/>
      <c r="HY377" s="62"/>
      <c r="HZ377" s="62"/>
      <c r="IA377" s="62"/>
      <c r="IB377" s="62"/>
      <c r="IC377" s="62"/>
      <c r="ID377" s="62"/>
      <c r="IE377" s="62"/>
      <c r="IF377" s="62"/>
      <c r="IG377" s="62"/>
      <c r="IH377" s="62"/>
      <c r="II377" s="62"/>
      <c r="IJ377" s="62"/>
      <c r="IK377" s="62"/>
      <c r="IL377" s="62"/>
      <c r="IM377" s="62"/>
      <c r="IN377" s="62"/>
      <c r="IO377" s="62"/>
      <c r="IP377" s="62"/>
      <c r="IQ377" s="62"/>
      <c r="IR377" s="62"/>
      <c r="IS377" s="62"/>
      <c r="IT377" s="62"/>
      <c r="IU377" s="62"/>
      <c r="IV377" s="62"/>
      <c r="IW377" s="62"/>
      <c r="IX377" s="62"/>
      <c r="IY377" s="62"/>
      <c r="IZ377" s="62"/>
      <c r="JA377" s="62"/>
      <c r="JB377" s="62"/>
      <c r="JC377" s="62"/>
      <c r="JD377" s="62"/>
      <c r="JE377" s="62"/>
      <c r="JF377" s="62"/>
      <c r="JG377" s="62"/>
      <c r="JH377" s="62"/>
      <c r="JI377" s="62"/>
      <c r="JJ377" s="62"/>
      <c r="JK377" s="62"/>
      <c r="JL377" s="62"/>
      <c r="JM377" s="62"/>
      <c r="JN377" s="62"/>
      <c r="JO377" s="62"/>
      <c r="JP377" s="62"/>
      <c r="JQ377" s="62"/>
      <c r="JR377" s="62"/>
      <c r="JS377" s="62"/>
      <c r="JT377" s="62"/>
      <c r="JU377" s="62"/>
      <c r="JV377" s="62"/>
      <c r="JW377" s="62"/>
      <c r="JX377" s="62"/>
      <c r="JY377" s="62"/>
      <c r="JZ377" s="62"/>
      <c r="KA377" s="62"/>
      <c r="KB377" s="62"/>
      <c r="KC377" s="62"/>
      <c r="KD377" s="62"/>
      <c r="KE377" s="62"/>
      <c r="KF377" s="62"/>
      <c r="KG377" s="62"/>
      <c r="KH377" s="62"/>
      <c r="KI377" s="62"/>
      <c r="KJ377" s="62"/>
      <c r="KK377" s="62"/>
      <c r="KL377" s="62"/>
      <c r="KM377" s="62"/>
    </row>
    <row r="378" spans="3:299" s="13" customFormat="1" x14ac:dyDescent="0.25">
      <c r="C378" s="62"/>
      <c r="D378" s="62"/>
      <c r="E378" s="62"/>
      <c r="F378" s="62"/>
      <c r="I378" s="14"/>
      <c r="J378" s="63"/>
      <c r="K378" s="14"/>
      <c r="L378" s="63"/>
      <c r="M378" s="63"/>
      <c r="Q378" s="51"/>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c r="GH378" s="62"/>
      <c r="GI378" s="62"/>
      <c r="GJ378" s="62"/>
      <c r="GK378" s="62"/>
      <c r="GL378" s="62"/>
      <c r="GM378" s="62"/>
      <c r="GN378" s="62"/>
      <c r="GO378" s="62"/>
      <c r="GP378" s="62"/>
      <c r="GQ378" s="62"/>
      <c r="GR378" s="62"/>
      <c r="GS378" s="62"/>
      <c r="GT378" s="62"/>
      <c r="GU378" s="62"/>
      <c r="GV378" s="62"/>
      <c r="GW378" s="62"/>
      <c r="GX378" s="62"/>
      <c r="GY378" s="62"/>
      <c r="GZ378" s="62"/>
      <c r="HA378" s="62"/>
      <c r="HB378" s="62"/>
      <c r="HC378" s="62"/>
      <c r="HD378" s="62"/>
      <c r="HE378" s="62"/>
      <c r="HF378" s="62"/>
      <c r="HG378" s="62"/>
      <c r="HH378" s="62"/>
      <c r="HI378" s="62"/>
      <c r="HJ378" s="62"/>
      <c r="HK378" s="62"/>
      <c r="HL378" s="62"/>
      <c r="HM378" s="62"/>
      <c r="HN378" s="62"/>
      <c r="HO378" s="62"/>
      <c r="HP378" s="62"/>
      <c r="HQ378" s="62"/>
      <c r="HR378" s="62"/>
      <c r="HS378" s="62"/>
      <c r="HT378" s="62"/>
      <c r="HU378" s="62"/>
      <c r="HV378" s="62"/>
      <c r="HW378" s="62"/>
      <c r="HX378" s="62"/>
      <c r="HY378" s="62"/>
      <c r="HZ378" s="62"/>
      <c r="IA378" s="62"/>
      <c r="IB378" s="62"/>
      <c r="IC378" s="62"/>
      <c r="ID378" s="62"/>
      <c r="IE378" s="62"/>
      <c r="IF378" s="62"/>
      <c r="IG378" s="62"/>
      <c r="IH378" s="62"/>
      <c r="II378" s="62"/>
      <c r="IJ378" s="62"/>
      <c r="IK378" s="62"/>
      <c r="IL378" s="62"/>
      <c r="IM378" s="62"/>
      <c r="IN378" s="62"/>
      <c r="IO378" s="62"/>
      <c r="IP378" s="62"/>
      <c r="IQ378" s="62"/>
      <c r="IR378" s="62"/>
      <c r="IS378" s="62"/>
      <c r="IT378" s="62"/>
      <c r="IU378" s="62"/>
      <c r="IV378" s="62"/>
      <c r="IW378" s="62"/>
      <c r="IX378" s="62"/>
      <c r="IY378" s="62"/>
      <c r="IZ378" s="62"/>
      <c r="JA378" s="62"/>
      <c r="JB378" s="62"/>
      <c r="JC378" s="62"/>
      <c r="JD378" s="62"/>
      <c r="JE378" s="62"/>
      <c r="JF378" s="62"/>
      <c r="JG378" s="62"/>
      <c r="JH378" s="62"/>
      <c r="JI378" s="62"/>
      <c r="JJ378" s="62"/>
      <c r="JK378" s="62"/>
      <c r="JL378" s="62"/>
      <c r="JM378" s="62"/>
      <c r="JN378" s="62"/>
      <c r="JO378" s="62"/>
      <c r="JP378" s="62"/>
      <c r="JQ378" s="62"/>
      <c r="JR378" s="62"/>
      <c r="JS378" s="62"/>
      <c r="JT378" s="62"/>
      <c r="JU378" s="62"/>
      <c r="JV378" s="62"/>
      <c r="JW378" s="62"/>
      <c r="JX378" s="62"/>
      <c r="JY378" s="62"/>
      <c r="JZ378" s="62"/>
      <c r="KA378" s="62"/>
      <c r="KB378" s="62"/>
      <c r="KC378" s="62"/>
      <c r="KD378" s="62"/>
      <c r="KE378" s="62"/>
      <c r="KF378" s="62"/>
      <c r="KG378" s="62"/>
      <c r="KH378" s="62"/>
      <c r="KI378" s="62"/>
      <c r="KJ378" s="62"/>
      <c r="KK378" s="62"/>
      <c r="KL378" s="62"/>
      <c r="KM378" s="62"/>
    </row>
    <row r="379" spans="3:299" s="13" customFormat="1" x14ac:dyDescent="0.25">
      <c r="C379" s="62"/>
      <c r="D379" s="62"/>
      <c r="E379" s="62"/>
      <c r="F379" s="62"/>
      <c r="I379" s="14"/>
      <c r="J379" s="63"/>
      <c r="K379" s="14"/>
      <c r="L379" s="63"/>
      <c r="M379" s="63"/>
      <c r="Q379" s="51"/>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c r="GH379" s="62"/>
      <c r="GI379" s="62"/>
      <c r="GJ379" s="62"/>
      <c r="GK379" s="62"/>
      <c r="GL379" s="62"/>
      <c r="GM379" s="62"/>
      <c r="GN379" s="62"/>
      <c r="GO379" s="62"/>
      <c r="GP379" s="62"/>
      <c r="GQ379" s="62"/>
      <c r="GR379" s="62"/>
      <c r="GS379" s="62"/>
      <c r="GT379" s="62"/>
      <c r="GU379" s="62"/>
      <c r="GV379" s="62"/>
      <c r="GW379" s="62"/>
      <c r="GX379" s="62"/>
      <c r="GY379" s="62"/>
      <c r="GZ379" s="62"/>
      <c r="HA379" s="62"/>
      <c r="HB379" s="62"/>
      <c r="HC379" s="62"/>
      <c r="HD379" s="62"/>
      <c r="HE379" s="62"/>
      <c r="HF379" s="62"/>
      <c r="HG379" s="62"/>
      <c r="HH379" s="62"/>
      <c r="HI379" s="62"/>
      <c r="HJ379" s="62"/>
      <c r="HK379" s="62"/>
      <c r="HL379" s="62"/>
      <c r="HM379" s="62"/>
      <c r="HN379" s="62"/>
      <c r="HO379" s="62"/>
      <c r="HP379" s="62"/>
      <c r="HQ379" s="62"/>
      <c r="HR379" s="62"/>
      <c r="HS379" s="62"/>
      <c r="HT379" s="62"/>
      <c r="HU379" s="62"/>
      <c r="HV379" s="62"/>
      <c r="HW379" s="62"/>
      <c r="HX379" s="62"/>
      <c r="HY379" s="62"/>
      <c r="HZ379" s="62"/>
      <c r="IA379" s="62"/>
      <c r="IB379" s="62"/>
      <c r="IC379" s="62"/>
      <c r="ID379" s="62"/>
      <c r="IE379" s="62"/>
      <c r="IF379" s="62"/>
      <c r="IG379" s="62"/>
      <c r="IH379" s="62"/>
      <c r="II379" s="62"/>
      <c r="IJ379" s="62"/>
      <c r="IK379" s="62"/>
      <c r="IL379" s="62"/>
      <c r="IM379" s="62"/>
      <c r="IN379" s="62"/>
      <c r="IO379" s="62"/>
      <c r="IP379" s="62"/>
      <c r="IQ379" s="62"/>
      <c r="IR379" s="62"/>
      <c r="IS379" s="62"/>
      <c r="IT379" s="62"/>
      <c r="IU379" s="62"/>
      <c r="IV379" s="62"/>
      <c r="IW379" s="62"/>
      <c r="IX379" s="62"/>
      <c r="IY379" s="62"/>
      <c r="IZ379" s="62"/>
      <c r="JA379" s="62"/>
      <c r="JB379" s="62"/>
      <c r="JC379" s="62"/>
      <c r="JD379" s="62"/>
      <c r="JE379" s="62"/>
      <c r="JF379" s="62"/>
      <c r="JG379" s="62"/>
      <c r="JH379" s="62"/>
      <c r="JI379" s="62"/>
      <c r="JJ379" s="62"/>
      <c r="JK379" s="62"/>
      <c r="JL379" s="62"/>
      <c r="JM379" s="62"/>
      <c r="JN379" s="62"/>
      <c r="JO379" s="62"/>
      <c r="JP379" s="62"/>
      <c r="JQ379" s="62"/>
      <c r="JR379" s="62"/>
      <c r="JS379" s="62"/>
      <c r="JT379" s="62"/>
      <c r="JU379" s="62"/>
      <c r="JV379" s="62"/>
      <c r="JW379" s="62"/>
      <c r="JX379" s="62"/>
      <c r="JY379" s="62"/>
      <c r="JZ379" s="62"/>
      <c r="KA379" s="62"/>
      <c r="KB379" s="62"/>
      <c r="KC379" s="62"/>
      <c r="KD379" s="62"/>
      <c r="KE379" s="62"/>
      <c r="KF379" s="62"/>
      <c r="KG379" s="62"/>
      <c r="KH379" s="62"/>
      <c r="KI379" s="62"/>
      <c r="KJ379" s="62"/>
      <c r="KK379" s="62"/>
      <c r="KL379" s="62"/>
      <c r="KM379" s="62"/>
    </row>
    <row r="380" spans="3:299" s="13" customFormat="1" x14ac:dyDescent="0.25">
      <c r="C380" s="62"/>
      <c r="D380" s="62"/>
      <c r="E380" s="62"/>
      <c r="F380" s="62"/>
      <c r="I380" s="14"/>
      <c r="J380" s="63"/>
      <c r="K380" s="14"/>
      <c r="L380" s="63"/>
      <c r="M380" s="63"/>
      <c r="Q380" s="51"/>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c r="GH380" s="62"/>
      <c r="GI380" s="62"/>
      <c r="GJ380" s="62"/>
      <c r="GK380" s="62"/>
      <c r="GL380" s="62"/>
      <c r="GM380" s="62"/>
      <c r="GN380" s="62"/>
      <c r="GO380" s="62"/>
      <c r="GP380" s="62"/>
      <c r="GQ380" s="62"/>
      <c r="GR380" s="62"/>
      <c r="GS380" s="62"/>
      <c r="GT380" s="62"/>
      <c r="GU380" s="62"/>
      <c r="GV380" s="62"/>
      <c r="GW380" s="62"/>
      <c r="GX380" s="62"/>
      <c r="GY380" s="62"/>
      <c r="GZ380" s="62"/>
      <c r="HA380" s="62"/>
      <c r="HB380" s="62"/>
      <c r="HC380" s="62"/>
      <c r="HD380" s="62"/>
      <c r="HE380" s="62"/>
      <c r="HF380" s="62"/>
      <c r="HG380" s="62"/>
      <c r="HH380" s="62"/>
      <c r="HI380" s="62"/>
      <c r="HJ380" s="62"/>
      <c r="HK380" s="62"/>
      <c r="HL380" s="62"/>
      <c r="HM380" s="62"/>
      <c r="HN380" s="62"/>
      <c r="HO380" s="62"/>
      <c r="HP380" s="62"/>
      <c r="HQ380" s="62"/>
      <c r="HR380" s="62"/>
      <c r="HS380" s="62"/>
      <c r="HT380" s="62"/>
      <c r="HU380" s="62"/>
      <c r="HV380" s="62"/>
      <c r="HW380" s="62"/>
      <c r="HX380" s="62"/>
      <c r="HY380" s="62"/>
      <c r="HZ380" s="62"/>
      <c r="IA380" s="62"/>
      <c r="IB380" s="62"/>
      <c r="IC380" s="62"/>
      <c r="ID380" s="62"/>
      <c r="IE380" s="62"/>
      <c r="IF380" s="62"/>
      <c r="IG380" s="62"/>
      <c r="IH380" s="62"/>
      <c r="II380" s="62"/>
      <c r="IJ380" s="62"/>
      <c r="IK380" s="62"/>
      <c r="IL380" s="62"/>
      <c r="IM380" s="62"/>
      <c r="IN380" s="62"/>
      <c r="IO380" s="62"/>
      <c r="IP380" s="62"/>
      <c r="IQ380" s="62"/>
      <c r="IR380" s="62"/>
      <c r="IS380" s="62"/>
      <c r="IT380" s="62"/>
      <c r="IU380" s="62"/>
      <c r="IV380" s="62"/>
      <c r="IW380" s="62"/>
      <c r="IX380" s="62"/>
      <c r="IY380" s="62"/>
      <c r="IZ380" s="62"/>
      <c r="JA380" s="62"/>
      <c r="JB380" s="62"/>
      <c r="JC380" s="62"/>
      <c r="JD380" s="62"/>
      <c r="JE380" s="62"/>
      <c r="JF380" s="62"/>
      <c r="JG380" s="62"/>
      <c r="JH380" s="62"/>
      <c r="JI380" s="62"/>
      <c r="JJ380" s="62"/>
      <c r="JK380" s="62"/>
      <c r="JL380" s="62"/>
      <c r="JM380" s="62"/>
      <c r="JN380" s="62"/>
      <c r="JO380" s="62"/>
      <c r="JP380" s="62"/>
      <c r="JQ380" s="62"/>
      <c r="JR380" s="62"/>
      <c r="JS380" s="62"/>
      <c r="JT380" s="62"/>
      <c r="JU380" s="62"/>
      <c r="JV380" s="62"/>
      <c r="JW380" s="62"/>
      <c r="JX380" s="62"/>
      <c r="JY380" s="62"/>
      <c r="JZ380" s="62"/>
      <c r="KA380" s="62"/>
      <c r="KB380" s="62"/>
      <c r="KC380" s="62"/>
      <c r="KD380" s="62"/>
      <c r="KE380" s="62"/>
      <c r="KF380" s="62"/>
      <c r="KG380" s="62"/>
      <c r="KH380" s="62"/>
      <c r="KI380" s="62"/>
      <c r="KJ380" s="62"/>
      <c r="KK380" s="62"/>
      <c r="KL380" s="62"/>
      <c r="KM380" s="62"/>
    </row>
    <row r="381" spans="3:299" s="13" customFormat="1" x14ac:dyDescent="0.25">
      <c r="C381" s="62"/>
      <c r="D381" s="62"/>
      <c r="E381" s="62"/>
      <c r="F381" s="62"/>
      <c r="I381" s="14"/>
      <c r="J381" s="63"/>
      <c r="K381" s="14"/>
      <c r="L381" s="63"/>
      <c r="M381" s="63"/>
      <c r="Q381" s="51"/>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c r="GH381" s="62"/>
      <c r="GI381" s="62"/>
      <c r="GJ381" s="62"/>
      <c r="GK381" s="62"/>
      <c r="GL381" s="62"/>
      <c r="GM381" s="62"/>
      <c r="GN381" s="62"/>
      <c r="GO381" s="62"/>
      <c r="GP381" s="62"/>
      <c r="GQ381" s="62"/>
      <c r="GR381" s="62"/>
      <c r="GS381" s="62"/>
      <c r="GT381" s="62"/>
      <c r="GU381" s="62"/>
      <c r="GV381" s="62"/>
      <c r="GW381" s="62"/>
      <c r="GX381" s="62"/>
      <c r="GY381" s="62"/>
      <c r="GZ381" s="62"/>
      <c r="HA381" s="62"/>
      <c r="HB381" s="62"/>
      <c r="HC381" s="62"/>
      <c r="HD381" s="62"/>
      <c r="HE381" s="62"/>
      <c r="HF381" s="62"/>
      <c r="HG381" s="62"/>
      <c r="HH381" s="62"/>
      <c r="HI381" s="62"/>
      <c r="HJ381" s="62"/>
      <c r="HK381" s="62"/>
      <c r="HL381" s="62"/>
      <c r="HM381" s="62"/>
      <c r="HN381" s="62"/>
      <c r="HO381" s="62"/>
      <c r="HP381" s="62"/>
      <c r="HQ381" s="62"/>
      <c r="HR381" s="62"/>
      <c r="HS381" s="62"/>
      <c r="HT381" s="62"/>
      <c r="HU381" s="62"/>
      <c r="HV381" s="62"/>
      <c r="HW381" s="62"/>
      <c r="HX381" s="62"/>
      <c r="HY381" s="62"/>
      <c r="HZ381" s="62"/>
      <c r="IA381" s="62"/>
      <c r="IB381" s="62"/>
      <c r="IC381" s="62"/>
      <c r="ID381" s="62"/>
      <c r="IE381" s="62"/>
      <c r="IF381" s="62"/>
      <c r="IG381" s="62"/>
      <c r="IH381" s="62"/>
      <c r="II381" s="62"/>
      <c r="IJ381" s="62"/>
      <c r="IK381" s="62"/>
      <c r="IL381" s="62"/>
      <c r="IM381" s="62"/>
      <c r="IN381" s="62"/>
      <c r="IO381" s="62"/>
      <c r="IP381" s="62"/>
      <c r="IQ381" s="62"/>
      <c r="IR381" s="62"/>
      <c r="IS381" s="62"/>
      <c r="IT381" s="62"/>
      <c r="IU381" s="62"/>
      <c r="IV381" s="62"/>
      <c r="IW381" s="62"/>
      <c r="IX381" s="62"/>
      <c r="IY381" s="62"/>
      <c r="IZ381" s="62"/>
      <c r="JA381" s="62"/>
      <c r="JB381" s="62"/>
      <c r="JC381" s="62"/>
      <c r="JD381" s="62"/>
      <c r="JE381" s="62"/>
      <c r="JF381" s="62"/>
      <c r="JG381" s="62"/>
      <c r="JH381" s="62"/>
      <c r="JI381" s="62"/>
      <c r="JJ381" s="62"/>
      <c r="JK381" s="62"/>
      <c r="JL381" s="62"/>
      <c r="JM381" s="62"/>
      <c r="JN381" s="62"/>
      <c r="JO381" s="62"/>
      <c r="JP381" s="62"/>
      <c r="JQ381" s="62"/>
      <c r="JR381" s="62"/>
      <c r="JS381" s="62"/>
      <c r="JT381" s="62"/>
      <c r="JU381" s="62"/>
      <c r="JV381" s="62"/>
      <c r="JW381" s="62"/>
      <c r="JX381" s="62"/>
      <c r="JY381" s="62"/>
      <c r="JZ381" s="62"/>
      <c r="KA381" s="62"/>
      <c r="KB381" s="62"/>
      <c r="KC381" s="62"/>
      <c r="KD381" s="62"/>
      <c r="KE381" s="62"/>
      <c r="KF381" s="62"/>
      <c r="KG381" s="62"/>
      <c r="KH381" s="62"/>
      <c r="KI381" s="62"/>
      <c r="KJ381" s="62"/>
      <c r="KK381" s="62"/>
      <c r="KL381" s="62"/>
      <c r="KM381" s="62"/>
    </row>
    <row r="382" spans="3:299" s="13" customFormat="1" x14ac:dyDescent="0.25">
      <c r="C382" s="62"/>
      <c r="D382" s="62"/>
      <c r="E382" s="62"/>
      <c r="F382" s="62"/>
      <c r="I382" s="14"/>
      <c r="J382" s="63"/>
      <c r="K382" s="14"/>
      <c r="L382" s="63"/>
      <c r="M382" s="63"/>
      <c r="Q382" s="51"/>
      <c r="BU382" s="62"/>
      <c r="BV382" s="62"/>
      <c r="BW382" s="62"/>
      <c r="BX382" s="62"/>
      <c r="BY382" s="62"/>
      <c r="BZ382" s="62"/>
      <c r="CA382" s="62"/>
      <c r="CB382" s="62"/>
      <c r="CC382" s="62"/>
      <c r="CD382" s="62"/>
      <c r="CE382" s="62"/>
      <c r="CF382" s="62"/>
      <c r="CG382" s="6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62"/>
      <c r="DU382" s="62"/>
      <c r="DV382" s="6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62"/>
      <c r="FJ382" s="62"/>
      <c r="FK382" s="62"/>
      <c r="FL382" s="62"/>
      <c r="FM382" s="62"/>
      <c r="FN382" s="62"/>
      <c r="FO382" s="62"/>
      <c r="FP382" s="62"/>
      <c r="FQ382" s="62"/>
      <c r="FR382" s="62"/>
      <c r="FS382" s="62"/>
      <c r="FT382" s="62"/>
      <c r="FU382" s="62"/>
      <c r="FV382" s="62"/>
      <c r="FW382" s="62"/>
      <c r="FX382" s="62"/>
      <c r="FY382" s="62"/>
      <c r="FZ382" s="62"/>
      <c r="GA382" s="62"/>
      <c r="GB382" s="62"/>
      <c r="GC382" s="62"/>
      <c r="GD382" s="62"/>
      <c r="GE382" s="62"/>
      <c r="GF382" s="62"/>
      <c r="GG382" s="62"/>
      <c r="GH382" s="62"/>
      <c r="GI382" s="62"/>
      <c r="GJ382" s="62"/>
      <c r="GK382" s="62"/>
      <c r="GL382" s="62"/>
      <c r="GM382" s="62"/>
      <c r="GN382" s="62"/>
      <c r="GO382" s="62"/>
      <c r="GP382" s="62"/>
      <c r="GQ382" s="62"/>
      <c r="GR382" s="62"/>
      <c r="GS382" s="62"/>
      <c r="GT382" s="62"/>
      <c r="GU382" s="62"/>
      <c r="GV382" s="62"/>
      <c r="GW382" s="62"/>
      <c r="GX382" s="62"/>
      <c r="GY382" s="62"/>
      <c r="GZ382" s="62"/>
      <c r="HA382" s="62"/>
      <c r="HB382" s="62"/>
      <c r="HC382" s="62"/>
      <c r="HD382" s="62"/>
      <c r="HE382" s="62"/>
      <c r="HF382" s="62"/>
      <c r="HG382" s="62"/>
      <c r="HH382" s="62"/>
      <c r="HI382" s="62"/>
      <c r="HJ382" s="62"/>
      <c r="HK382" s="62"/>
      <c r="HL382" s="62"/>
      <c r="HM382" s="62"/>
      <c r="HN382" s="62"/>
      <c r="HO382" s="62"/>
      <c r="HP382" s="62"/>
      <c r="HQ382" s="62"/>
      <c r="HR382" s="62"/>
      <c r="HS382" s="62"/>
      <c r="HT382" s="62"/>
      <c r="HU382" s="62"/>
      <c r="HV382" s="62"/>
      <c r="HW382" s="62"/>
      <c r="HX382" s="62"/>
      <c r="HY382" s="62"/>
      <c r="HZ382" s="62"/>
      <c r="IA382" s="62"/>
      <c r="IB382" s="62"/>
      <c r="IC382" s="62"/>
      <c r="ID382" s="62"/>
      <c r="IE382" s="62"/>
      <c r="IF382" s="62"/>
      <c r="IG382" s="62"/>
      <c r="IH382" s="62"/>
      <c r="II382" s="62"/>
      <c r="IJ382" s="62"/>
      <c r="IK382" s="62"/>
      <c r="IL382" s="62"/>
      <c r="IM382" s="62"/>
      <c r="IN382" s="62"/>
      <c r="IO382" s="62"/>
      <c r="IP382" s="62"/>
      <c r="IQ382" s="62"/>
      <c r="IR382" s="62"/>
      <c r="IS382" s="62"/>
      <c r="IT382" s="62"/>
      <c r="IU382" s="62"/>
      <c r="IV382" s="62"/>
      <c r="IW382" s="62"/>
      <c r="IX382" s="62"/>
      <c r="IY382" s="62"/>
      <c r="IZ382" s="62"/>
      <c r="JA382" s="62"/>
      <c r="JB382" s="62"/>
      <c r="JC382" s="62"/>
      <c r="JD382" s="62"/>
      <c r="JE382" s="62"/>
      <c r="JF382" s="62"/>
      <c r="JG382" s="62"/>
      <c r="JH382" s="62"/>
      <c r="JI382" s="62"/>
      <c r="JJ382" s="62"/>
      <c r="JK382" s="62"/>
      <c r="JL382" s="62"/>
      <c r="JM382" s="62"/>
      <c r="JN382" s="62"/>
      <c r="JO382" s="62"/>
      <c r="JP382" s="62"/>
      <c r="JQ382" s="62"/>
      <c r="JR382" s="62"/>
      <c r="JS382" s="62"/>
      <c r="JT382" s="62"/>
      <c r="JU382" s="62"/>
      <c r="JV382" s="62"/>
      <c r="JW382" s="62"/>
      <c r="JX382" s="62"/>
      <c r="JY382" s="62"/>
      <c r="JZ382" s="62"/>
      <c r="KA382" s="62"/>
      <c r="KB382" s="62"/>
      <c r="KC382" s="62"/>
      <c r="KD382" s="62"/>
      <c r="KE382" s="62"/>
      <c r="KF382" s="62"/>
      <c r="KG382" s="62"/>
      <c r="KH382" s="62"/>
      <c r="KI382" s="62"/>
      <c r="KJ382" s="62"/>
      <c r="KK382" s="62"/>
      <c r="KL382" s="62"/>
      <c r="KM382" s="62"/>
    </row>
    <row r="383" spans="3:299" s="13" customFormat="1" x14ac:dyDescent="0.25">
      <c r="C383" s="62"/>
      <c r="D383" s="62"/>
      <c r="E383" s="62"/>
      <c r="F383" s="62"/>
      <c r="I383" s="14"/>
      <c r="J383" s="63"/>
      <c r="K383" s="14"/>
      <c r="L383" s="63"/>
      <c r="M383" s="63"/>
      <c r="Q383" s="51"/>
      <c r="BU383" s="62"/>
      <c r="BV383" s="62"/>
      <c r="BW383" s="62"/>
      <c r="BX383" s="62"/>
      <c r="BY383" s="62"/>
      <c r="BZ383" s="62"/>
      <c r="CA383" s="62"/>
      <c r="CB383" s="62"/>
      <c r="CC383" s="62"/>
      <c r="CD383" s="62"/>
      <c r="CE383" s="62"/>
      <c r="CF383" s="62"/>
      <c r="CG383" s="6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62"/>
      <c r="DU383" s="62"/>
      <c r="DV383" s="6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62"/>
      <c r="FJ383" s="62"/>
      <c r="FK383" s="62"/>
      <c r="FL383" s="62"/>
      <c r="FM383" s="62"/>
      <c r="FN383" s="62"/>
      <c r="FO383" s="62"/>
      <c r="FP383" s="62"/>
      <c r="FQ383" s="62"/>
      <c r="FR383" s="62"/>
      <c r="FS383" s="62"/>
      <c r="FT383" s="62"/>
      <c r="FU383" s="62"/>
      <c r="FV383" s="62"/>
      <c r="FW383" s="62"/>
      <c r="FX383" s="62"/>
      <c r="FY383" s="62"/>
      <c r="FZ383" s="62"/>
      <c r="GA383" s="62"/>
      <c r="GB383" s="62"/>
      <c r="GC383" s="62"/>
      <c r="GD383" s="62"/>
      <c r="GE383" s="62"/>
      <c r="GF383" s="62"/>
      <c r="GG383" s="62"/>
      <c r="GH383" s="62"/>
      <c r="GI383" s="62"/>
      <c r="GJ383" s="62"/>
      <c r="GK383" s="62"/>
      <c r="GL383" s="62"/>
      <c r="GM383" s="62"/>
      <c r="GN383" s="62"/>
      <c r="GO383" s="62"/>
      <c r="GP383" s="62"/>
      <c r="GQ383" s="62"/>
      <c r="GR383" s="62"/>
      <c r="GS383" s="62"/>
      <c r="GT383" s="62"/>
      <c r="GU383" s="62"/>
      <c r="GV383" s="62"/>
      <c r="GW383" s="62"/>
      <c r="GX383" s="62"/>
      <c r="GY383" s="62"/>
      <c r="GZ383" s="62"/>
      <c r="HA383" s="62"/>
      <c r="HB383" s="62"/>
      <c r="HC383" s="62"/>
      <c r="HD383" s="62"/>
      <c r="HE383" s="62"/>
      <c r="HF383" s="62"/>
      <c r="HG383" s="62"/>
      <c r="HH383" s="62"/>
      <c r="HI383" s="62"/>
      <c r="HJ383" s="62"/>
      <c r="HK383" s="62"/>
      <c r="HL383" s="62"/>
      <c r="HM383" s="62"/>
      <c r="HN383" s="62"/>
      <c r="HO383" s="62"/>
      <c r="HP383" s="62"/>
      <c r="HQ383" s="62"/>
      <c r="HR383" s="62"/>
      <c r="HS383" s="62"/>
      <c r="HT383" s="62"/>
      <c r="HU383" s="62"/>
      <c r="HV383" s="62"/>
      <c r="HW383" s="62"/>
      <c r="HX383" s="62"/>
      <c r="HY383" s="62"/>
      <c r="HZ383" s="62"/>
      <c r="IA383" s="62"/>
      <c r="IB383" s="62"/>
      <c r="IC383" s="62"/>
      <c r="ID383" s="62"/>
      <c r="IE383" s="62"/>
      <c r="IF383" s="62"/>
      <c r="IG383" s="62"/>
      <c r="IH383" s="62"/>
      <c r="II383" s="62"/>
      <c r="IJ383" s="62"/>
      <c r="IK383" s="62"/>
      <c r="IL383" s="62"/>
      <c r="IM383" s="62"/>
      <c r="IN383" s="62"/>
      <c r="IO383" s="62"/>
      <c r="IP383" s="62"/>
      <c r="IQ383" s="62"/>
      <c r="IR383" s="62"/>
      <c r="IS383" s="62"/>
      <c r="IT383" s="62"/>
      <c r="IU383" s="62"/>
      <c r="IV383" s="62"/>
      <c r="IW383" s="62"/>
      <c r="IX383" s="62"/>
      <c r="IY383" s="62"/>
      <c r="IZ383" s="62"/>
      <c r="JA383" s="62"/>
      <c r="JB383" s="62"/>
      <c r="JC383" s="62"/>
      <c r="JD383" s="62"/>
      <c r="JE383" s="62"/>
      <c r="JF383" s="62"/>
      <c r="JG383" s="62"/>
      <c r="JH383" s="62"/>
      <c r="JI383" s="62"/>
      <c r="JJ383" s="62"/>
      <c r="JK383" s="62"/>
      <c r="JL383" s="62"/>
      <c r="JM383" s="62"/>
      <c r="JN383" s="62"/>
      <c r="JO383" s="62"/>
      <c r="JP383" s="62"/>
      <c r="JQ383" s="62"/>
      <c r="JR383" s="62"/>
      <c r="JS383" s="62"/>
      <c r="JT383" s="62"/>
      <c r="JU383" s="62"/>
      <c r="JV383" s="62"/>
      <c r="JW383" s="62"/>
      <c r="JX383" s="62"/>
      <c r="JY383" s="62"/>
      <c r="JZ383" s="62"/>
      <c r="KA383" s="62"/>
      <c r="KB383" s="62"/>
      <c r="KC383" s="62"/>
      <c r="KD383" s="62"/>
      <c r="KE383" s="62"/>
      <c r="KF383" s="62"/>
      <c r="KG383" s="62"/>
      <c r="KH383" s="62"/>
      <c r="KI383" s="62"/>
      <c r="KJ383" s="62"/>
      <c r="KK383" s="62"/>
      <c r="KL383" s="62"/>
      <c r="KM383" s="62"/>
    </row>
    <row r="384" spans="3:299" s="13" customFormat="1" x14ac:dyDescent="0.25">
      <c r="C384" s="62"/>
      <c r="D384" s="62"/>
      <c r="E384" s="62"/>
      <c r="F384" s="62"/>
      <c r="I384" s="14"/>
      <c r="J384" s="63"/>
      <c r="K384" s="14"/>
      <c r="L384" s="63"/>
      <c r="M384" s="63"/>
      <c r="Q384" s="51"/>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62"/>
      <c r="DU384" s="62"/>
      <c r="DV384" s="6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62"/>
      <c r="FJ384" s="62"/>
      <c r="FK384" s="62"/>
      <c r="FL384" s="62"/>
      <c r="FM384" s="62"/>
      <c r="FN384" s="62"/>
      <c r="FO384" s="62"/>
      <c r="FP384" s="62"/>
      <c r="FQ384" s="62"/>
      <c r="FR384" s="62"/>
      <c r="FS384" s="62"/>
      <c r="FT384" s="62"/>
      <c r="FU384" s="62"/>
      <c r="FV384" s="62"/>
      <c r="FW384" s="62"/>
      <c r="FX384" s="62"/>
      <c r="FY384" s="62"/>
      <c r="FZ384" s="62"/>
      <c r="GA384" s="62"/>
      <c r="GB384" s="62"/>
      <c r="GC384" s="62"/>
      <c r="GD384" s="62"/>
      <c r="GE384" s="62"/>
      <c r="GF384" s="62"/>
      <c r="GG384" s="62"/>
      <c r="GH384" s="62"/>
      <c r="GI384" s="62"/>
      <c r="GJ384" s="62"/>
      <c r="GK384" s="62"/>
      <c r="GL384" s="62"/>
      <c r="GM384" s="62"/>
      <c r="GN384" s="62"/>
      <c r="GO384" s="62"/>
      <c r="GP384" s="62"/>
      <c r="GQ384" s="62"/>
      <c r="GR384" s="62"/>
      <c r="GS384" s="62"/>
      <c r="GT384" s="62"/>
      <c r="GU384" s="62"/>
      <c r="GV384" s="62"/>
      <c r="GW384" s="62"/>
      <c r="GX384" s="62"/>
      <c r="GY384" s="62"/>
      <c r="GZ384" s="62"/>
      <c r="HA384" s="62"/>
      <c r="HB384" s="62"/>
      <c r="HC384" s="62"/>
      <c r="HD384" s="62"/>
      <c r="HE384" s="62"/>
      <c r="HF384" s="62"/>
      <c r="HG384" s="62"/>
      <c r="HH384" s="62"/>
      <c r="HI384" s="62"/>
      <c r="HJ384" s="62"/>
      <c r="HK384" s="62"/>
      <c r="HL384" s="62"/>
      <c r="HM384" s="62"/>
      <c r="HN384" s="62"/>
      <c r="HO384" s="62"/>
      <c r="HP384" s="62"/>
      <c r="HQ384" s="62"/>
      <c r="HR384" s="62"/>
      <c r="HS384" s="62"/>
      <c r="HT384" s="62"/>
      <c r="HU384" s="62"/>
      <c r="HV384" s="62"/>
      <c r="HW384" s="62"/>
      <c r="HX384" s="62"/>
      <c r="HY384" s="62"/>
      <c r="HZ384" s="62"/>
      <c r="IA384" s="62"/>
      <c r="IB384" s="62"/>
      <c r="IC384" s="62"/>
      <c r="ID384" s="62"/>
      <c r="IE384" s="62"/>
      <c r="IF384" s="62"/>
      <c r="IG384" s="62"/>
      <c r="IH384" s="62"/>
      <c r="II384" s="62"/>
      <c r="IJ384" s="62"/>
      <c r="IK384" s="62"/>
      <c r="IL384" s="62"/>
      <c r="IM384" s="62"/>
      <c r="IN384" s="62"/>
      <c r="IO384" s="62"/>
      <c r="IP384" s="62"/>
      <c r="IQ384" s="62"/>
      <c r="IR384" s="62"/>
      <c r="IS384" s="62"/>
      <c r="IT384" s="62"/>
      <c r="IU384" s="62"/>
      <c r="IV384" s="62"/>
      <c r="IW384" s="62"/>
      <c r="IX384" s="62"/>
      <c r="IY384" s="62"/>
      <c r="IZ384" s="62"/>
      <c r="JA384" s="62"/>
      <c r="JB384" s="62"/>
      <c r="JC384" s="62"/>
      <c r="JD384" s="62"/>
      <c r="JE384" s="62"/>
      <c r="JF384" s="62"/>
      <c r="JG384" s="62"/>
      <c r="JH384" s="62"/>
      <c r="JI384" s="62"/>
      <c r="JJ384" s="62"/>
      <c r="JK384" s="62"/>
      <c r="JL384" s="62"/>
      <c r="JM384" s="62"/>
      <c r="JN384" s="62"/>
      <c r="JO384" s="62"/>
      <c r="JP384" s="62"/>
      <c r="JQ384" s="62"/>
      <c r="JR384" s="62"/>
      <c r="JS384" s="62"/>
      <c r="JT384" s="62"/>
      <c r="JU384" s="62"/>
      <c r="JV384" s="62"/>
      <c r="JW384" s="62"/>
      <c r="JX384" s="62"/>
      <c r="JY384" s="62"/>
      <c r="JZ384" s="62"/>
      <c r="KA384" s="62"/>
      <c r="KB384" s="62"/>
      <c r="KC384" s="62"/>
      <c r="KD384" s="62"/>
      <c r="KE384" s="62"/>
      <c r="KF384" s="62"/>
      <c r="KG384" s="62"/>
      <c r="KH384" s="62"/>
      <c r="KI384" s="62"/>
      <c r="KJ384" s="62"/>
      <c r="KK384" s="62"/>
      <c r="KL384" s="62"/>
      <c r="KM384" s="62"/>
    </row>
    <row r="385" spans="3:299" s="13" customFormat="1" x14ac:dyDescent="0.25">
      <c r="C385" s="62"/>
      <c r="D385" s="62"/>
      <c r="E385" s="62"/>
      <c r="F385" s="62"/>
      <c r="I385" s="14"/>
      <c r="J385" s="63"/>
      <c r="K385" s="14"/>
      <c r="L385" s="63"/>
      <c r="M385" s="63"/>
      <c r="Q385" s="51"/>
      <c r="BU385" s="62"/>
      <c r="BV385" s="62"/>
      <c r="BW385" s="62"/>
      <c r="BX385" s="62"/>
      <c r="BY385" s="62"/>
      <c r="BZ385" s="62"/>
      <c r="CA385" s="62"/>
      <c r="CB385" s="62"/>
      <c r="CC385" s="62"/>
      <c r="CD385" s="62"/>
      <c r="CE385" s="62"/>
      <c r="CF385" s="62"/>
      <c r="CG385" s="6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62"/>
      <c r="DU385" s="62"/>
      <c r="DV385" s="6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62"/>
      <c r="FJ385" s="62"/>
      <c r="FK385" s="62"/>
      <c r="FL385" s="62"/>
      <c r="FM385" s="62"/>
      <c r="FN385" s="62"/>
      <c r="FO385" s="62"/>
      <c r="FP385" s="62"/>
      <c r="FQ385" s="62"/>
      <c r="FR385" s="62"/>
      <c r="FS385" s="62"/>
      <c r="FT385" s="62"/>
      <c r="FU385" s="62"/>
      <c r="FV385" s="62"/>
      <c r="FW385" s="62"/>
      <c r="FX385" s="62"/>
      <c r="FY385" s="62"/>
      <c r="FZ385" s="62"/>
      <c r="GA385" s="62"/>
      <c r="GB385" s="62"/>
      <c r="GC385" s="62"/>
      <c r="GD385" s="62"/>
      <c r="GE385" s="62"/>
      <c r="GF385" s="62"/>
      <c r="GG385" s="62"/>
      <c r="GH385" s="62"/>
      <c r="GI385" s="62"/>
      <c r="GJ385" s="62"/>
      <c r="GK385" s="62"/>
      <c r="GL385" s="62"/>
      <c r="GM385" s="62"/>
      <c r="GN385" s="62"/>
      <c r="GO385" s="62"/>
      <c r="GP385" s="62"/>
      <c r="GQ385" s="62"/>
      <c r="GR385" s="62"/>
      <c r="GS385" s="62"/>
      <c r="GT385" s="62"/>
      <c r="GU385" s="62"/>
      <c r="GV385" s="62"/>
      <c r="GW385" s="62"/>
      <c r="GX385" s="62"/>
      <c r="GY385" s="62"/>
      <c r="GZ385" s="62"/>
      <c r="HA385" s="62"/>
      <c r="HB385" s="62"/>
      <c r="HC385" s="62"/>
      <c r="HD385" s="62"/>
      <c r="HE385" s="62"/>
      <c r="HF385" s="62"/>
      <c r="HG385" s="62"/>
      <c r="HH385" s="62"/>
      <c r="HI385" s="62"/>
      <c r="HJ385" s="62"/>
      <c r="HK385" s="62"/>
      <c r="HL385" s="62"/>
      <c r="HM385" s="62"/>
      <c r="HN385" s="62"/>
      <c r="HO385" s="62"/>
      <c r="HP385" s="62"/>
      <c r="HQ385" s="62"/>
      <c r="HR385" s="62"/>
      <c r="HS385" s="62"/>
      <c r="HT385" s="62"/>
      <c r="HU385" s="62"/>
      <c r="HV385" s="62"/>
      <c r="HW385" s="62"/>
      <c r="HX385" s="62"/>
      <c r="HY385" s="62"/>
      <c r="HZ385" s="62"/>
      <c r="IA385" s="62"/>
      <c r="IB385" s="62"/>
      <c r="IC385" s="62"/>
      <c r="ID385" s="62"/>
      <c r="IE385" s="62"/>
      <c r="IF385" s="62"/>
      <c r="IG385" s="62"/>
      <c r="IH385" s="62"/>
      <c r="II385" s="62"/>
      <c r="IJ385" s="62"/>
      <c r="IK385" s="62"/>
      <c r="IL385" s="62"/>
      <c r="IM385" s="62"/>
      <c r="IN385" s="62"/>
      <c r="IO385" s="62"/>
      <c r="IP385" s="62"/>
      <c r="IQ385" s="62"/>
      <c r="IR385" s="62"/>
      <c r="IS385" s="62"/>
      <c r="IT385" s="62"/>
      <c r="IU385" s="62"/>
      <c r="IV385" s="62"/>
      <c r="IW385" s="62"/>
      <c r="IX385" s="62"/>
      <c r="IY385" s="62"/>
      <c r="IZ385" s="62"/>
      <c r="JA385" s="62"/>
      <c r="JB385" s="62"/>
      <c r="JC385" s="62"/>
      <c r="JD385" s="62"/>
      <c r="JE385" s="62"/>
      <c r="JF385" s="62"/>
      <c r="JG385" s="62"/>
      <c r="JH385" s="62"/>
      <c r="JI385" s="62"/>
      <c r="JJ385" s="62"/>
      <c r="JK385" s="62"/>
      <c r="JL385" s="62"/>
      <c r="JM385" s="62"/>
      <c r="JN385" s="62"/>
      <c r="JO385" s="62"/>
      <c r="JP385" s="62"/>
      <c r="JQ385" s="62"/>
      <c r="JR385" s="62"/>
      <c r="JS385" s="62"/>
      <c r="JT385" s="62"/>
      <c r="JU385" s="62"/>
      <c r="JV385" s="62"/>
      <c r="JW385" s="62"/>
      <c r="JX385" s="62"/>
      <c r="JY385" s="62"/>
      <c r="JZ385" s="62"/>
      <c r="KA385" s="62"/>
      <c r="KB385" s="62"/>
      <c r="KC385" s="62"/>
      <c r="KD385" s="62"/>
      <c r="KE385" s="62"/>
      <c r="KF385" s="62"/>
      <c r="KG385" s="62"/>
      <c r="KH385" s="62"/>
      <c r="KI385" s="62"/>
      <c r="KJ385" s="62"/>
      <c r="KK385" s="62"/>
      <c r="KL385" s="62"/>
      <c r="KM385" s="62"/>
    </row>
    <row r="386" spans="3:299" s="13" customFormat="1" x14ac:dyDescent="0.25">
      <c r="C386" s="62"/>
      <c r="D386" s="62"/>
      <c r="E386" s="62"/>
      <c r="F386" s="62"/>
      <c r="I386" s="14"/>
      <c r="J386" s="63"/>
      <c r="K386" s="14"/>
      <c r="L386" s="63"/>
      <c r="M386" s="63"/>
      <c r="Q386" s="51"/>
      <c r="BU386" s="62"/>
      <c r="BV386" s="62"/>
      <c r="BW386" s="62"/>
      <c r="BX386" s="62"/>
      <c r="BY386" s="62"/>
      <c r="BZ386" s="62"/>
      <c r="CA386" s="62"/>
      <c r="CB386" s="62"/>
      <c r="CC386" s="62"/>
      <c r="CD386" s="62"/>
      <c r="CE386" s="62"/>
      <c r="CF386" s="62"/>
      <c r="CG386" s="6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62"/>
      <c r="DU386" s="62"/>
      <c r="DV386" s="6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62"/>
      <c r="FJ386" s="62"/>
      <c r="FK386" s="62"/>
      <c r="FL386" s="62"/>
      <c r="FM386" s="62"/>
      <c r="FN386" s="62"/>
      <c r="FO386" s="62"/>
      <c r="FP386" s="62"/>
      <c r="FQ386" s="62"/>
      <c r="FR386" s="62"/>
      <c r="FS386" s="62"/>
      <c r="FT386" s="62"/>
      <c r="FU386" s="62"/>
      <c r="FV386" s="62"/>
      <c r="FW386" s="62"/>
      <c r="FX386" s="62"/>
      <c r="FY386" s="62"/>
      <c r="FZ386" s="62"/>
      <c r="GA386" s="62"/>
      <c r="GB386" s="62"/>
      <c r="GC386" s="62"/>
      <c r="GD386" s="62"/>
      <c r="GE386" s="62"/>
      <c r="GF386" s="62"/>
      <c r="GG386" s="62"/>
      <c r="GH386" s="62"/>
      <c r="GI386" s="62"/>
      <c r="GJ386" s="62"/>
      <c r="GK386" s="62"/>
      <c r="GL386" s="62"/>
      <c r="GM386" s="62"/>
      <c r="GN386" s="62"/>
      <c r="GO386" s="62"/>
      <c r="GP386" s="62"/>
      <c r="GQ386" s="62"/>
      <c r="GR386" s="62"/>
      <c r="GS386" s="62"/>
      <c r="GT386" s="62"/>
      <c r="GU386" s="62"/>
      <c r="GV386" s="62"/>
      <c r="GW386" s="62"/>
      <c r="GX386" s="62"/>
      <c r="GY386" s="62"/>
      <c r="GZ386" s="62"/>
      <c r="HA386" s="62"/>
      <c r="HB386" s="62"/>
      <c r="HC386" s="62"/>
      <c r="HD386" s="62"/>
      <c r="HE386" s="62"/>
      <c r="HF386" s="62"/>
      <c r="HG386" s="62"/>
      <c r="HH386" s="62"/>
      <c r="HI386" s="62"/>
      <c r="HJ386" s="62"/>
      <c r="HK386" s="62"/>
      <c r="HL386" s="62"/>
      <c r="HM386" s="62"/>
      <c r="HN386" s="62"/>
      <c r="HO386" s="62"/>
      <c r="HP386" s="62"/>
      <c r="HQ386" s="62"/>
      <c r="HR386" s="62"/>
      <c r="HS386" s="62"/>
      <c r="HT386" s="62"/>
      <c r="HU386" s="62"/>
      <c r="HV386" s="62"/>
      <c r="HW386" s="62"/>
      <c r="HX386" s="62"/>
      <c r="HY386" s="62"/>
      <c r="HZ386" s="62"/>
      <c r="IA386" s="62"/>
      <c r="IB386" s="62"/>
      <c r="IC386" s="62"/>
      <c r="ID386" s="62"/>
      <c r="IE386" s="62"/>
      <c r="IF386" s="62"/>
      <c r="IG386" s="62"/>
      <c r="IH386" s="62"/>
      <c r="II386" s="62"/>
      <c r="IJ386" s="62"/>
      <c r="IK386" s="62"/>
      <c r="IL386" s="62"/>
      <c r="IM386" s="62"/>
      <c r="IN386" s="62"/>
      <c r="IO386" s="62"/>
      <c r="IP386" s="62"/>
      <c r="IQ386" s="62"/>
      <c r="IR386" s="62"/>
      <c r="IS386" s="62"/>
      <c r="IT386" s="62"/>
      <c r="IU386" s="62"/>
      <c r="IV386" s="62"/>
      <c r="IW386" s="62"/>
      <c r="IX386" s="62"/>
      <c r="IY386" s="62"/>
      <c r="IZ386" s="62"/>
      <c r="JA386" s="62"/>
      <c r="JB386" s="62"/>
      <c r="JC386" s="62"/>
      <c r="JD386" s="62"/>
      <c r="JE386" s="62"/>
      <c r="JF386" s="62"/>
      <c r="JG386" s="62"/>
      <c r="JH386" s="62"/>
      <c r="JI386" s="62"/>
      <c r="JJ386" s="62"/>
      <c r="JK386" s="62"/>
      <c r="JL386" s="62"/>
      <c r="JM386" s="62"/>
      <c r="JN386" s="62"/>
      <c r="JO386" s="62"/>
      <c r="JP386" s="62"/>
      <c r="JQ386" s="62"/>
      <c r="JR386" s="62"/>
      <c r="JS386" s="62"/>
      <c r="JT386" s="62"/>
      <c r="JU386" s="62"/>
      <c r="JV386" s="62"/>
      <c r="JW386" s="62"/>
      <c r="JX386" s="62"/>
      <c r="JY386" s="62"/>
      <c r="JZ386" s="62"/>
      <c r="KA386" s="62"/>
      <c r="KB386" s="62"/>
      <c r="KC386" s="62"/>
      <c r="KD386" s="62"/>
      <c r="KE386" s="62"/>
      <c r="KF386" s="62"/>
      <c r="KG386" s="62"/>
      <c r="KH386" s="62"/>
      <c r="KI386" s="62"/>
      <c r="KJ386" s="62"/>
      <c r="KK386" s="62"/>
      <c r="KL386" s="62"/>
      <c r="KM386" s="62"/>
    </row>
    <row r="387" spans="3:299" s="13" customFormat="1" x14ac:dyDescent="0.25">
      <c r="C387" s="62"/>
      <c r="D387" s="62"/>
      <c r="E387" s="62"/>
      <c r="F387" s="62"/>
      <c r="I387" s="14"/>
      <c r="J387" s="63"/>
      <c r="K387" s="14"/>
      <c r="L387" s="63"/>
      <c r="M387" s="63"/>
      <c r="Q387" s="51"/>
      <c r="BU387" s="62"/>
      <c r="BV387" s="62"/>
      <c r="BW387" s="62"/>
      <c r="BX387" s="62"/>
      <c r="BY387" s="62"/>
      <c r="BZ387" s="62"/>
      <c r="CA387" s="62"/>
      <c r="CB387" s="62"/>
      <c r="CC387" s="62"/>
      <c r="CD387" s="62"/>
      <c r="CE387" s="62"/>
      <c r="CF387" s="62"/>
      <c r="CG387" s="6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62"/>
      <c r="DU387" s="62"/>
      <c r="DV387" s="62"/>
      <c r="DW387" s="62"/>
      <c r="DX387" s="62"/>
      <c r="DY387" s="62"/>
      <c r="DZ387" s="62"/>
      <c r="EA387" s="62"/>
      <c r="EB387" s="62"/>
      <c r="EC387" s="62"/>
      <c r="ED387" s="62"/>
      <c r="EE387" s="62"/>
      <c r="EF387" s="62"/>
      <c r="EG387" s="62"/>
      <c r="EH387" s="62"/>
      <c r="EI387" s="62"/>
      <c r="EJ387" s="62"/>
      <c r="EK387" s="62"/>
      <c r="EL387" s="62"/>
      <c r="EM387" s="62"/>
      <c r="EN387" s="62"/>
      <c r="EO387" s="62"/>
      <c r="EP387" s="62"/>
      <c r="EQ387" s="62"/>
      <c r="ER387" s="62"/>
      <c r="ES387" s="62"/>
      <c r="ET387" s="62"/>
      <c r="EU387" s="62"/>
      <c r="EV387" s="62"/>
      <c r="EW387" s="62"/>
      <c r="EX387" s="62"/>
      <c r="EY387" s="62"/>
      <c r="EZ387" s="62"/>
      <c r="FA387" s="62"/>
      <c r="FB387" s="62"/>
      <c r="FC387" s="62"/>
      <c r="FD387" s="62"/>
      <c r="FE387" s="62"/>
      <c r="FF387" s="62"/>
      <c r="FG387" s="62"/>
      <c r="FH387" s="62"/>
      <c r="FI387" s="62"/>
      <c r="FJ387" s="62"/>
      <c r="FK387" s="62"/>
      <c r="FL387" s="62"/>
      <c r="FM387" s="62"/>
      <c r="FN387" s="62"/>
      <c r="FO387" s="62"/>
      <c r="FP387" s="62"/>
      <c r="FQ387" s="62"/>
      <c r="FR387" s="62"/>
      <c r="FS387" s="62"/>
      <c r="FT387" s="62"/>
      <c r="FU387" s="62"/>
      <c r="FV387" s="62"/>
      <c r="FW387" s="62"/>
      <c r="FX387" s="62"/>
      <c r="FY387" s="62"/>
      <c r="FZ387" s="62"/>
      <c r="GA387" s="62"/>
      <c r="GB387" s="62"/>
      <c r="GC387" s="62"/>
      <c r="GD387" s="62"/>
      <c r="GE387" s="62"/>
      <c r="GF387" s="62"/>
      <c r="GG387" s="62"/>
      <c r="GH387" s="62"/>
      <c r="GI387" s="62"/>
      <c r="GJ387" s="62"/>
      <c r="GK387" s="62"/>
      <c r="GL387" s="62"/>
      <c r="GM387" s="62"/>
      <c r="GN387" s="62"/>
      <c r="GO387" s="62"/>
      <c r="GP387" s="62"/>
      <c r="GQ387" s="62"/>
      <c r="GR387" s="62"/>
      <c r="GS387" s="62"/>
      <c r="GT387" s="62"/>
      <c r="GU387" s="62"/>
      <c r="GV387" s="62"/>
      <c r="GW387" s="62"/>
      <c r="GX387" s="62"/>
      <c r="GY387" s="62"/>
      <c r="GZ387" s="62"/>
      <c r="HA387" s="62"/>
      <c r="HB387" s="62"/>
      <c r="HC387" s="62"/>
      <c r="HD387" s="62"/>
      <c r="HE387" s="62"/>
      <c r="HF387" s="62"/>
      <c r="HG387" s="62"/>
      <c r="HH387" s="62"/>
      <c r="HI387" s="62"/>
      <c r="HJ387" s="62"/>
      <c r="HK387" s="62"/>
      <c r="HL387" s="62"/>
      <c r="HM387" s="62"/>
      <c r="HN387" s="62"/>
      <c r="HO387" s="62"/>
      <c r="HP387" s="62"/>
      <c r="HQ387" s="62"/>
      <c r="HR387" s="62"/>
      <c r="HS387" s="62"/>
      <c r="HT387" s="62"/>
      <c r="HU387" s="62"/>
      <c r="HV387" s="62"/>
      <c r="HW387" s="62"/>
      <c r="HX387" s="62"/>
      <c r="HY387" s="62"/>
      <c r="HZ387" s="62"/>
      <c r="IA387" s="62"/>
      <c r="IB387" s="62"/>
      <c r="IC387" s="62"/>
      <c r="ID387" s="62"/>
      <c r="IE387" s="62"/>
      <c r="IF387" s="62"/>
      <c r="IG387" s="62"/>
      <c r="IH387" s="62"/>
      <c r="II387" s="62"/>
      <c r="IJ387" s="62"/>
      <c r="IK387" s="62"/>
      <c r="IL387" s="62"/>
      <c r="IM387" s="62"/>
      <c r="IN387" s="62"/>
      <c r="IO387" s="62"/>
      <c r="IP387" s="62"/>
      <c r="IQ387" s="62"/>
      <c r="IR387" s="62"/>
      <c r="IS387" s="62"/>
      <c r="IT387" s="62"/>
      <c r="IU387" s="62"/>
      <c r="IV387" s="62"/>
      <c r="IW387" s="62"/>
      <c r="IX387" s="62"/>
      <c r="IY387" s="62"/>
      <c r="IZ387" s="62"/>
      <c r="JA387" s="62"/>
      <c r="JB387" s="62"/>
      <c r="JC387" s="62"/>
      <c r="JD387" s="62"/>
      <c r="JE387" s="62"/>
      <c r="JF387" s="62"/>
      <c r="JG387" s="62"/>
      <c r="JH387" s="62"/>
      <c r="JI387" s="62"/>
      <c r="JJ387" s="62"/>
      <c r="JK387" s="62"/>
      <c r="JL387" s="62"/>
      <c r="JM387" s="62"/>
      <c r="JN387" s="62"/>
      <c r="JO387" s="62"/>
      <c r="JP387" s="62"/>
      <c r="JQ387" s="62"/>
      <c r="JR387" s="62"/>
      <c r="JS387" s="62"/>
      <c r="JT387" s="62"/>
      <c r="JU387" s="62"/>
      <c r="JV387" s="62"/>
      <c r="JW387" s="62"/>
      <c r="JX387" s="62"/>
      <c r="JY387" s="62"/>
      <c r="JZ387" s="62"/>
      <c r="KA387" s="62"/>
      <c r="KB387" s="62"/>
      <c r="KC387" s="62"/>
      <c r="KD387" s="62"/>
      <c r="KE387" s="62"/>
      <c r="KF387" s="62"/>
      <c r="KG387" s="62"/>
      <c r="KH387" s="62"/>
      <c r="KI387" s="62"/>
      <c r="KJ387" s="62"/>
      <c r="KK387" s="62"/>
      <c r="KL387" s="62"/>
      <c r="KM387" s="62"/>
    </row>
    <row r="388" spans="3:299" s="13" customFormat="1" x14ac:dyDescent="0.25">
      <c r="C388" s="62"/>
      <c r="D388" s="62"/>
      <c r="E388" s="62"/>
      <c r="F388" s="62"/>
      <c r="I388" s="14"/>
      <c r="J388" s="63"/>
      <c r="K388" s="14"/>
      <c r="L388" s="63"/>
      <c r="M388" s="63"/>
      <c r="Q388" s="51"/>
      <c r="BU388" s="62"/>
      <c r="BV388" s="62"/>
      <c r="BW388" s="62"/>
      <c r="BX388" s="62"/>
      <c r="BY388" s="62"/>
      <c r="BZ388" s="62"/>
      <c r="CA388" s="62"/>
      <c r="CB388" s="62"/>
      <c r="CC388" s="62"/>
      <c r="CD388" s="62"/>
      <c r="CE388" s="62"/>
      <c r="CF388" s="62"/>
      <c r="CG388" s="6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62"/>
      <c r="DU388" s="62"/>
      <c r="DV388" s="62"/>
      <c r="DW388" s="62"/>
      <c r="DX388" s="62"/>
      <c r="DY388" s="62"/>
      <c r="DZ388" s="62"/>
      <c r="EA388" s="62"/>
      <c r="EB388" s="62"/>
      <c r="EC388" s="62"/>
      <c r="ED388" s="62"/>
      <c r="EE388" s="62"/>
      <c r="EF388" s="62"/>
      <c r="EG388" s="62"/>
      <c r="EH388" s="62"/>
      <c r="EI388" s="62"/>
      <c r="EJ388" s="62"/>
      <c r="EK388" s="62"/>
      <c r="EL388" s="62"/>
      <c r="EM388" s="62"/>
      <c r="EN388" s="62"/>
      <c r="EO388" s="62"/>
      <c r="EP388" s="62"/>
      <c r="EQ388" s="62"/>
      <c r="ER388" s="62"/>
      <c r="ES388" s="62"/>
      <c r="ET388" s="62"/>
      <c r="EU388" s="62"/>
      <c r="EV388" s="62"/>
      <c r="EW388" s="62"/>
      <c r="EX388" s="62"/>
      <c r="EY388" s="62"/>
      <c r="EZ388" s="62"/>
      <c r="FA388" s="62"/>
      <c r="FB388" s="62"/>
      <c r="FC388" s="62"/>
      <c r="FD388" s="62"/>
      <c r="FE388" s="62"/>
      <c r="FF388" s="62"/>
      <c r="FG388" s="62"/>
      <c r="FH388" s="62"/>
      <c r="FI388" s="62"/>
      <c r="FJ388" s="62"/>
      <c r="FK388" s="62"/>
      <c r="FL388" s="62"/>
      <c r="FM388" s="62"/>
      <c r="FN388" s="62"/>
      <c r="FO388" s="62"/>
      <c r="FP388" s="62"/>
      <c r="FQ388" s="62"/>
      <c r="FR388" s="62"/>
      <c r="FS388" s="62"/>
      <c r="FT388" s="62"/>
      <c r="FU388" s="62"/>
      <c r="FV388" s="62"/>
      <c r="FW388" s="62"/>
      <c r="FX388" s="62"/>
      <c r="FY388" s="62"/>
      <c r="FZ388" s="62"/>
      <c r="GA388" s="62"/>
      <c r="GB388" s="62"/>
      <c r="GC388" s="62"/>
      <c r="GD388" s="62"/>
      <c r="GE388" s="62"/>
      <c r="GF388" s="62"/>
      <c r="GG388" s="62"/>
      <c r="GH388" s="62"/>
      <c r="GI388" s="62"/>
      <c r="GJ388" s="62"/>
      <c r="GK388" s="62"/>
      <c r="GL388" s="62"/>
      <c r="GM388" s="62"/>
      <c r="GN388" s="62"/>
      <c r="GO388" s="62"/>
      <c r="GP388" s="62"/>
      <c r="GQ388" s="62"/>
      <c r="GR388" s="62"/>
      <c r="GS388" s="62"/>
      <c r="GT388" s="62"/>
      <c r="GU388" s="62"/>
      <c r="GV388" s="62"/>
      <c r="GW388" s="62"/>
      <c r="GX388" s="62"/>
      <c r="GY388" s="62"/>
      <c r="GZ388" s="62"/>
      <c r="HA388" s="62"/>
      <c r="HB388" s="62"/>
      <c r="HC388" s="62"/>
      <c r="HD388" s="62"/>
      <c r="HE388" s="62"/>
      <c r="HF388" s="62"/>
      <c r="HG388" s="62"/>
      <c r="HH388" s="62"/>
      <c r="HI388" s="62"/>
      <c r="HJ388" s="62"/>
      <c r="HK388" s="62"/>
      <c r="HL388" s="62"/>
      <c r="HM388" s="62"/>
      <c r="HN388" s="62"/>
      <c r="HO388" s="62"/>
      <c r="HP388" s="62"/>
      <c r="HQ388" s="62"/>
      <c r="HR388" s="62"/>
      <c r="HS388" s="62"/>
      <c r="HT388" s="62"/>
      <c r="HU388" s="62"/>
      <c r="HV388" s="62"/>
      <c r="HW388" s="62"/>
      <c r="HX388" s="62"/>
      <c r="HY388" s="62"/>
      <c r="HZ388" s="62"/>
      <c r="IA388" s="62"/>
      <c r="IB388" s="62"/>
      <c r="IC388" s="62"/>
      <c r="ID388" s="62"/>
      <c r="IE388" s="62"/>
      <c r="IF388" s="62"/>
      <c r="IG388" s="62"/>
      <c r="IH388" s="62"/>
      <c r="II388" s="62"/>
      <c r="IJ388" s="62"/>
      <c r="IK388" s="62"/>
      <c r="IL388" s="62"/>
      <c r="IM388" s="62"/>
      <c r="IN388" s="62"/>
      <c r="IO388" s="62"/>
      <c r="IP388" s="62"/>
      <c r="IQ388" s="62"/>
      <c r="IR388" s="62"/>
      <c r="IS388" s="62"/>
      <c r="IT388" s="62"/>
      <c r="IU388" s="62"/>
      <c r="IV388" s="62"/>
      <c r="IW388" s="62"/>
      <c r="IX388" s="62"/>
      <c r="IY388" s="62"/>
      <c r="IZ388" s="62"/>
      <c r="JA388" s="62"/>
      <c r="JB388" s="62"/>
      <c r="JC388" s="62"/>
      <c r="JD388" s="62"/>
      <c r="JE388" s="62"/>
      <c r="JF388" s="62"/>
      <c r="JG388" s="62"/>
      <c r="JH388" s="62"/>
      <c r="JI388" s="62"/>
      <c r="JJ388" s="62"/>
      <c r="JK388" s="62"/>
      <c r="JL388" s="62"/>
      <c r="JM388" s="62"/>
      <c r="JN388" s="62"/>
      <c r="JO388" s="62"/>
      <c r="JP388" s="62"/>
      <c r="JQ388" s="62"/>
      <c r="JR388" s="62"/>
      <c r="JS388" s="62"/>
      <c r="JT388" s="62"/>
      <c r="JU388" s="62"/>
      <c r="JV388" s="62"/>
      <c r="JW388" s="62"/>
      <c r="JX388" s="62"/>
      <c r="JY388" s="62"/>
      <c r="JZ388" s="62"/>
      <c r="KA388" s="62"/>
      <c r="KB388" s="62"/>
      <c r="KC388" s="62"/>
      <c r="KD388" s="62"/>
      <c r="KE388" s="62"/>
      <c r="KF388" s="62"/>
      <c r="KG388" s="62"/>
      <c r="KH388" s="62"/>
      <c r="KI388" s="62"/>
      <c r="KJ388" s="62"/>
      <c r="KK388" s="62"/>
      <c r="KL388" s="62"/>
      <c r="KM388" s="62"/>
    </row>
    <row r="389" spans="3:299" s="13" customFormat="1" x14ac:dyDescent="0.25">
      <c r="C389" s="62"/>
      <c r="D389" s="62"/>
      <c r="E389" s="62"/>
      <c r="F389" s="62"/>
      <c r="I389" s="14"/>
      <c r="J389" s="63"/>
      <c r="K389" s="14"/>
      <c r="L389" s="63"/>
      <c r="M389" s="63"/>
      <c r="Q389" s="51"/>
      <c r="BU389" s="62"/>
      <c r="BV389" s="62"/>
      <c r="BW389" s="62"/>
      <c r="BX389" s="62"/>
      <c r="BY389" s="62"/>
      <c r="BZ389" s="62"/>
      <c r="CA389" s="62"/>
      <c r="CB389" s="62"/>
      <c r="CC389" s="62"/>
      <c r="CD389" s="62"/>
      <c r="CE389" s="62"/>
      <c r="CF389" s="62"/>
      <c r="CG389" s="6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62"/>
      <c r="DU389" s="62"/>
      <c r="DV389" s="62"/>
      <c r="DW389" s="62"/>
      <c r="DX389" s="62"/>
      <c r="DY389" s="62"/>
      <c r="DZ389" s="62"/>
      <c r="EA389" s="62"/>
      <c r="EB389" s="62"/>
      <c r="EC389" s="62"/>
      <c r="ED389" s="62"/>
      <c r="EE389" s="62"/>
      <c r="EF389" s="62"/>
      <c r="EG389" s="62"/>
      <c r="EH389" s="62"/>
      <c r="EI389" s="62"/>
      <c r="EJ389" s="62"/>
      <c r="EK389" s="62"/>
      <c r="EL389" s="62"/>
      <c r="EM389" s="62"/>
      <c r="EN389" s="62"/>
      <c r="EO389" s="62"/>
      <c r="EP389" s="62"/>
      <c r="EQ389" s="62"/>
      <c r="ER389" s="62"/>
      <c r="ES389" s="62"/>
      <c r="ET389" s="62"/>
      <c r="EU389" s="62"/>
      <c r="EV389" s="62"/>
      <c r="EW389" s="62"/>
      <c r="EX389" s="62"/>
      <c r="EY389" s="62"/>
      <c r="EZ389" s="62"/>
      <c r="FA389" s="62"/>
      <c r="FB389" s="62"/>
      <c r="FC389" s="62"/>
      <c r="FD389" s="62"/>
      <c r="FE389" s="62"/>
      <c r="FF389" s="62"/>
      <c r="FG389" s="62"/>
      <c r="FH389" s="62"/>
      <c r="FI389" s="62"/>
      <c r="FJ389" s="62"/>
      <c r="FK389" s="62"/>
      <c r="FL389" s="62"/>
      <c r="FM389" s="62"/>
      <c r="FN389" s="62"/>
      <c r="FO389" s="62"/>
      <c r="FP389" s="62"/>
      <c r="FQ389" s="62"/>
      <c r="FR389" s="62"/>
      <c r="FS389" s="62"/>
      <c r="FT389" s="62"/>
      <c r="FU389" s="62"/>
      <c r="FV389" s="62"/>
      <c r="FW389" s="62"/>
      <c r="FX389" s="62"/>
      <c r="FY389" s="62"/>
      <c r="FZ389" s="62"/>
      <c r="GA389" s="62"/>
      <c r="GB389" s="62"/>
      <c r="GC389" s="62"/>
      <c r="GD389" s="62"/>
      <c r="GE389" s="62"/>
      <c r="GF389" s="62"/>
      <c r="GG389" s="62"/>
      <c r="GH389" s="62"/>
      <c r="GI389" s="62"/>
      <c r="GJ389" s="62"/>
      <c r="GK389" s="62"/>
      <c r="GL389" s="62"/>
      <c r="GM389" s="62"/>
      <c r="GN389" s="62"/>
      <c r="GO389" s="62"/>
      <c r="GP389" s="62"/>
      <c r="GQ389" s="62"/>
      <c r="GR389" s="62"/>
      <c r="GS389" s="62"/>
      <c r="GT389" s="62"/>
      <c r="GU389" s="62"/>
      <c r="GV389" s="62"/>
      <c r="GW389" s="62"/>
      <c r="GX389" s="62"/>
      <c r="GY389" s="62"/>
      <c r="GZ389" s="62"/>
      <c r="HA389" s="62"/>
      <c r="HB389" s="62"/>
      <c r="HC389" s="62"/>
      <c r="HD389" s="62"/>
      <c r="HE389" s="62"/>
      <c r="HF389" s="62"/>
      <c r="HG389" s="62"/>
      <c r="HH389" s="62"/>
      <c r="HI389" s="62"/>
      <c r="HJ389" s="62"/>
      <c r="HK389" s="62"/>
      <c r="HL389" s="62"/>
      <c r="HM389" s="62"/>
      <c r="HN389" s="62"/>
      <c r="HO389" s="62"/>
      <c r="HP389" s="62"/>
      <c r="HQ389" s="62"/>
      <c r="HR389" s="62"/>
      <c r="HS389" s="62"/>
      <c r="HT389" s="62"/>
      <c r="HU389" s="62"/>
      <c r="HV389" s="62"/>
      <c r="HW389" s="62"/>
      <c r="HX389" s="62"/>
      <c r="HY389" s="62"/>
      <c r="HZ389" s="62"/>
      <c r="IA389" s="62"/>
      <c r="IB389" s="62"/>
      <c r="IC389" s="62"/>
      <c r="ID389" s="62"/>
      <c r="IE389" s="62"/>
      <c r="IF389" s="62"/>
      <c r="IG389" s="62"/>
      <c r="IH389" s="62"/>
      <c r="II389" s="62"/>
      <c r="IJ389" s="62"/>
      <c r="IK389" s="62"/>
      <c r="IL389" s="62"/>
      <c r="IM389" s="62"/>
      <c r="IN389" s="62"/>
      <c r="IO389" s="62"/>
      <c r="IP389" s="62"/>
      <c r="IQ389" s="62"/>
      <c r="IR389" s="62"/>
      <c r="IS389" s="62"/>
      <c r="IT389" s="62"/>
      <c r="IU389" s="62"/>
      <c r="IV389" s="62"/>
      <c r="IW389" s="62"/>
      <c r="IX389" s="62"/>
      <c r="IY389" s="62"/>
      <c r="IZ389" s="62"/>
      <c r="JA389" s="62"/>
      <c r="JB389" s="62"/>
      <c r="JC389" s="62"/>
      <c r="JD389" s="62"/>
      <c r="JE389" s="62"/>
      <c r="JF389" s="62"/>
      <c r="JG389" s="62"/>
      <c r="JH389" s="62"/>
      <c r="JI389" s="62"/>
      <c r="JJ389" s="62"/>
      <c r="JK389" s="62"/>
      <c r="JL389" s="62"/>
      <c r="JM389" s="62"/>
      <c r="JN389" s="62"/>
      <c r="JO389" s="62"/>
      <c r="JP389" s="62"/>
      <c r="JQ389" s="62"/>
      <c r="JR389" s="62"/>
      <c r="JS389" s="62"/>
      <c r="JT389" s="62"/>
      <c r="JU389" s="62"/>
      <c r="JV389" s="62"/>
      <c r="JW389" s="62"/>
      <c r="JX389" s="62"/>
      <c r="JY389" s="62"/>
      <c r="JZ389" s="62"/>
      <c r="KA389" s="62"/>
      <c r="KB389" s="62"/>
      <c r="KC389" s="62"/>
      <c r="KD389" s="62"/>
      <c r="KE389" s="62"/>
      <c r="KF389" s="62"/>
      <c r="KG389" s="62"/>
      <c r="KH389" s="62"/>
      <c r="KI389" s="62"/>
      <c r="KJ389" s="62"/>
      <c r="KK389" s="62"/>
      <c r="KL389" s="62"/>
      <c r="KM389" s="62"/>
    </row>
    <row r="390" spans="3:299" s="13" customFormat="1" x14ac:dyDescent="0.25">
      <c r="C390" s="62"/>
      <c r="D390" s="62"/>
      <c r="E390" s="62"/>
      <c r="F390" s="62"/>
      <c r="I390" s="14"/>
      <c r="J390" s="63"/>
      <c r="K390" s="14"/>
      <c r="L390" s="63"/>
      <c r="M390" s="63"/>
      <c r="Q390" s="51"/>
      <c r="BU390" s="62"/>
      <c r="BV390" s="62"/>
      <c r="BW390" s="62"/>
      <c r="BX390" s="62"/>
      <c r="BY390" s="62"/>
      <c r="BZ390" s="62"/>
      <c r="CA390" s="62"/>
      <c r="CB390" s="62"/>
      <c r="CC390" s="62"/>
      <c r="CD390" s="62"/>
      <c r="CE390" s="62"/>
      <c r="CF390" s="62"/>
      <c r="CG390" s="6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62"/>
      <c r="DU390" s="62"/>
      <c r="DV390" s="62"/>
      <c r="DW390" s="62"/>
      <c r="DX390" s="62"/>
      <c r="DY390" s="62"/>
      <c r="DZ390" s="62"/>
      <c r="EA390" s="62"/>
      <c r="EB390" s="62"/>
      <c r="EC390" s="62"/>
      <c r="ED390" s="62"/>
      <c r="EE390" s="62"/>
      <c r="EF390" s="62"/>
      <c r="EG390" s="62"/>
      <c r="EH390" s="62"/>
      <c r="EI390" s="62"/>
      <c r="EJ390" s="62"/>
      <c r="EK390" s="62"/>
      <c r="EL390" s="62"/>
      <c r="EM390" s="62"/>
      <c r="EN390" s="62"/>
      <c r="EO390" s="62"/>
      <c r="EP390" s="62"/>
      <c r="EQ390" s="62"/>
      <c r="ER390" s="62"/>
      <c r="ES390" s="62"/>
      <c r="ET390" s="62"/>
      <c r="EU390" s="62"/>
      <c r="EV390" s="62"/>
      <c r="EW390" s="62"/>
      <c r="EX390" s="62"/>
      <c r="EY390" s="62"/>
      <c r="EZ390" s="62"/>
      <c r="FA390" s="62"/>
      <c r="FB390" s="62"/>
      <c r="FC390" s="62"/>
      <c r="FD390" s="62"/>
      <c r="FE390" s="62"/>
      <c r="FF390" s="62"/>
      <c r="FG390" s="62"/>
      <c r="FH390" s="62"/>
      <c r="FI390" s="62"/>
      <c r="FJ390" s="62"/>
      <c r="FK390" s="62"/>
      <c r="FL390" s="62"/>
      <c r="FM390" s="62"/>
      <c r="FN390" s="62"/>
      <c r="FO390" s="62"/>
      <c r="FP390" s="62"/>
      <c r="FQ390" s="62"/>
      <c r="FR390" s="62"/>
      <c r="FS390" s="62"/>
      <c r="FT390" s="62"/>
      <c r="FU390" s="62"/>
      <c r="FV390" s="62"/>
      <c r="FW390" s="62"/>
      <c r="FX390" s="62"/>
      <c r="FY390" s="62"/>
      <c r="FZ390" s="62"/>
      <c r="GA390" s="62"/>
      <c r="GB390" s="62"/>
      <c r="GC390" s="62"/>
      <c r="GD390" s="62"/>
      <c r="GE390" s="62"/>
      <c r="GF390" s="62"/>
      <c r="GG390" s="62"/>
      <c r="GH390" s="62"/>
      <c r="GI390" s="62"/>
      <c r="GJ390" s="62"/>
      <c r="GK390" s="62"/>
      <c r="GL390" s="62"/>
      <c r="GM390" s="62"/>
      <c r="GN390" s="62"/>
      <c r="GO390" s="62"/>
      <c r="GP390" s="62"/>
      <c r="GQ390" s="62"/>
      <c r="GR390" s="62"/>
      <c r="GS390" s="62"/>
      <c r="GT390" s="62"/>
      <c r="GU390" s="62"/>
      <c r="GV390" s="62"/>
      <c r="GW390" s="62"/>
      <c r="GX390" s="62"/>
      <c r="GY390" s="62"/>
      <c r="GZ390" s="62"/>
      <c r="HA390" s="62"/>
      <c r="HB390" s="62"/>
      <c r="HC390" s="62"/>
      <c r="HD390" s="62"/>
      <c r="HE390" s="62"/>
      <c r="HF390" s="62"/>
      <c r="HG390" s="62"/>
      <c r="HH390" s="62"/>
      <c r="HI390" s="62"/>
      <c r="HJ390" s="62"/>
      <c r="HK390" s="62"/>
      <c r="HL390" s="62"/>
      <c r="HM390" s="62"/>
      <c r="HN390" s="62"/>
      <c r="HO390" s="62"/>
      <c r="HP390" s="62"/>
      <c r="HQ390" s="62"/>
      <c r="HR390" s="62"/>
      <c r="HS390" s="62"/>
      <c r="HT390" s="62"/>
      <c r="HU390" s="62"/>
      <c r="HV390" s="62"/>
      <c r="HW390" s="62"/>
      <c r="HX390" s="62"/>
      <c r="HY390" s="62"/>
      <c r="HZ390" s="62"/>
      <c r="IA390" s="62"/>
      <c r="IB390" s="62"/>
      <c r="IC390" s="62"/>
      <c r="ID390" s="62"/>
      <c r="IE390" s="62"/>
      <c r="IF390" s="62"/>
      <c r="IG390" s="62"/>
      <c r="IH390" s="62"/>
      <c r="II390" s="62"/>
      <c r="IJ390" s="62"/>
      <c r="IK390" s="62"/>
      <c r="IL390" s="62"/>
      <c r="IM390" s="62"/>
      <c r="IN390" s="62"/>
      <c r="IO390" s="62"/>
      <c r="IP390" s="62"/>
      <c r="IQ390" s="62"/>
      <c r="IR390" s="62"/>
      <c r="IS390" s="62"/>
      <c r="IT390" s="62"/>
      <c r="IU390" s="62"/>
      <c r="IV390" s="62"/>
      <c r="IW390" s="62"/>
      <c r="IX390" s="62"/>
      <c r="IY390" s="62"/>
      <c r="IZ390" s="62"/>
      <c r="JA390" s="62"/>
      <c r="JB390" s="62"/>
      <c r="JC390" s="62"/>
      <c r="JD390" s="62"/>
      <c r="JE390" s="62"/>
      <c r="JF390" s="62"/>
      <c r="JG390" s="62"/>
      <c r="JH390" s="62"/>
      <c r="JI390" s="62"/>
      <c r="JJ390" s="62"/>
      <c r="JK390" s="62"/>
      <c r="JL390" s="62"/>
      <c r="JM390" s="62"/>
      <c r="JN390" s="62"/>
      <c r="JO390" s="62"/>
      <c r="JP390" s="62"/>
      <c r="JQ390" s="62"/>
      <c r="JR390" s="62"/>
      <c r="JS390" s="62"/>
      <c r="JT390" s="62"/>
      <c r="JU390" s="62"/>
      <c r="JV390" s="62"/>
      <c r="JW390" s="62"/>
      <c r="JX390" s="62"/>
      <c r="JY390" s="62"/>
      <c r="JZ390" s="62"/>
      <c r="KA390" s="62"/>
      <c r="KB390" s="62"/>
      <c r="KC390" s="62"/>
      <c r="KD390" s="62"/>
      <c r="KE390" s="62"/>
      <c r="KF390" s="62"/>
      <c r="KG390" s="62"/>
      <c r="KH390" s="62"/>
      <c r="KI390" s="62"/>
      <c r="KJ390" s="62"/>
      <c r="KK390" s="62"/>
      <c r="KL390" s="62"/>
      <c r="KM390" s="62"/>
    </row>
    <row r="391" spans="3:299" s="13" customFormat="1" x14ac:dyDescent="0.25">
      <c r="C391" s="62"/>
      <c r="D391" s="62"/>
      <c r="E391" s="62"/>
      <c r="F391" s="62"/>
      <c r="I391" s="14"/>
      <c r="J391" s="63"/>
      <c r="K391" s="14"/>
      <c r="L391" s="63"/>
      <c r="M391" s="63"/>
      <c r="Q391" s="51"/>
      <c r="BU391" s="62"/>
      <c r="BV391" s="62"/>
      <c r="BW391" s="62"/>
      <c r="BX391" s="62"/>
      <c r="BY391" s="62"/>
      <c r="BZ391" s="62"/>
      <c r="CA391" s="62"/>
      <c r="CB391" s="62"/>
      <c r="CC391" s="62"/>
      <c r="CD391" s="62"/>
      <c r="CE391" s="62"/>
      <c r="CF391" s="62"/>
      <c r="CG391" s="6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62"/>
      <c r="DU391" s="62"/>
      <c r="DV391" s="62"/>
      <c r="DW391" s="62"/>
      <c r="DX391" s="62"/>
      <c r="DY391" s="62"/>
      <c r="DZ391" s="62"/>
      <c r="EA391" s="62"/>
      <c r="EB391" s="62"/>
      <c r="EC391" s="62"/>
      <c r="ED391" s="62"/>
      <c r="EE391" s="62"/>
      <c r="EF391" s="62"/>
      <c r="EG391" s="62"/>
      <c r="EH391" s="62"/>
      <c r="EI391" s="62"/>
      <c r="EJ391" s="62"/>
      <c r="EK391" s="62"/>
      <c r="EL391" s="62"/>
      <c r="EM391" s="62"/>
      <c r="EN391" s="62"/>
      <c r="EO391" s="62"/>
      <c r="EP391" s="62"/>
      <c r="EQ391" s="62"/>
      <c r="ER391" s="62"/>
      <c r="ES391" s="62"/>
      <c r="ET391" s="62"/>
      <c r="EU391" s="62"/>
      <c r="EV391" s="62"/>
      <c r="EW391" s="62"/>
      <c r="EX391" s="62"/>
      <c r="EY391" s="62"/>
      <c r="EZ391" s="62"/>
      <c r="FA391" s="62"/>
      <c r="FB391" s="62"/>
      <c r="FC391" s="62"/>
      <c r="FD391" s="62"/>
      <c r="FE391" s="62"/>
      <c r="FF391" s="62"/>
      <c r="FG391" s="62"/>
      <c r="FH391" s="62"/>
      <c r="FI391" s="62"/>
      <c r="FJ391" s="62"/>
      <c r="FK391" s="62"/>
      <c r="FL391" s="62"/>
      <c r="FM391" s="62"/>
      <c r="FN391" s="62"/>
      <c r="FO391" s="62"/>
      <c r="FP391" s="62"/>
      <c r="FQ391" s="62"/>
      <c r="FR391" s="62"/>
      <c r="FS391" s="62"/>
      <c r="FT391" s="62"/>
      <c r="FU391" s="62"/>
      <c r="FV391" s="62"/>
      <c r="FW391" s="62"/>
      <c r="FX391" s="62"/>
      <c r="FY391" s="62"/>
      <c r="FZ391" s="62"/>
      <c r="GA391" s="62"/>
      <c r="GB391" s="62"/>
      <c r="GC391" s="62"/>
      <c r="GD391" s="62"/>
      <c r="GE391" s="62"/>
      <c r="GF391" s="62"/>
      <c r="GG391" s="62"/>
      <c r="GH391" s="62"/>
      <c r="GI391" s="62"/>
      <c r="GJ391" s="62"/>
      <c r="GK391" s="62"/>
      <c r="GL391" s="62"/>
      <c r="GM391" s="62"/>
      <c r="GN391" s="62"/>
      <c r="GO391" s="62"/>
      <c r="GP391" s="62"/>
      <c r="GQ391" s="62"/>
      <c r="GR391" s="62"/>
      <c r="GS391" s="62"/>
      <c r="GT391" s="62"/>
      <c r="GU391" s="62"/>
      <c r="GV391" s="62"/>
      <c r="GW391" s="62"/>
      <c r="GX391" s="62"/>
      <c r="GY391" s="62"/>
      <c r="GZ391" s="62"/>
      <c r="HA391" s="62"/>
      <c r="HB391" s="62"/>
      <c r="HC391" s="62"/>
      <c r="HD391" s="62"/>
      <c r="HE391" s="62"/>
      <c r="HF391" s="62"/>
      <c r="HG391" s="62"/>
      <c r="HH391" s="62"/>
      <c r="HI391" s="62"/>
      <c r="HJ391" s="62"/>
      <c r="HK391" s="62"/>
      <c r="HL391" s="62"/>
      <c r="HM391" s="62"/>
      <c r="HN391" s="62"/>
      <c r="HO391" s="62"/>
      <c r="HP391" s="62"/>
      <c r="HQ391" s="62"/>
      <c r="HR391" s="62"/>
      <c r="HS391" s="62"/>
      <c r="HT391" s="62"/>
      <c r="HU391" s="62"/>
      <c r="HV391" s="62"/>
      <c r="HW391" s="62"/>
      <c r="HX391" s="62"/>
      <c r="HY391" s="62"/>
      <c r="HZ391" s="62"/>
      <c r="IA391" s="62"/>
      <c r="IB391" s="62"/>
      <c r="IC391" s="62"/>
      <c r="ID391" s="62"/>
      <c r="IE391" s="62"/>
      <c r="IF391" s="62"/>
      <c r="IG391" s="62"/>
      <c r="IH391" s="62"/>
      <c r="II391" s="62"/>
      <c r="IJ391" s="62"/>
      <c r="IK391" s="62"/>
      <c r="IL391" s="62"/>
      <c r="IM391" s="62"/>
      <c r="IN391" s="62"/>
      <c r="IO391" s="62"/>
      <c r="IP391" s="62"/>
      <c r="IQ391" s="62"/>
      <c r="IR391" s="62"/>
      <c r="IS391" s="62"/>
      <c r="IT391" s="62"/>
      <c r="IU391" s="62"/>
      <c r="IV391" s="62"/>
      <c r="IW391" s="62"/>
      <c r="IX391" s="62"/>
      <c r="IY391" s="62"/>
      <c r="IZ391" s="62"/>
      <c r="JA391" s="62"/>
      <c r="JB391" s="62"/>
      <c r="JC391" s="62"/>
      <c r="JD391" s="62"/>
      <c r="JE391" s="62"/>
      <c r="JF391" s="62"/>
      <c r="JG391" s="62"/>
      <c r="JH391" s="62"/>
      <c r="JI391" s="62"/>
      <c r="JJ391" s="62"/>
      <c r="JK391" s="62"/>
      <c r="JL391" s="62"/>
      <c r="JM391" s="62"/>
      <c r="JN391" s="62"/>
      <c r="JO391" s="62"/>
      <c r="JP391" s="62"/>
      <c r="JQ391" s="62"/>
      <c r="JR391" s="62"/>
      <c r="JS391" s="62"/>
      <c r="JT391" s="62"/>
      <c r="JU391" s="62"/>
      <c r="JV391" s="62"/>
      <c r="JW391" s="62"/>
      <c r="JX391" s="62"/>
      <c r="JY391" s="62"/>
      <c r="JZ391" s="62"/>
      <c r="KA391" s="62"/>
      <c r="KB391" s="62"/>
      <c r="KC391" s="62"/>
      <c r="KD391" s="62"/>
      <c r="KE391" s="62"/>
      <c r="KF391" s="62"/>
      <c r="KG391" s="62"/>
      <c r="KH391" s="62"/>
      <c r="KI391" s="62"/>
      <c r="KJ391" s="62"/>
      <c r="KK391" s="62"/>
      <c r="KL391" s="62"/>
      <c r="KM391" s="62"/>
    </row>
    <row r="392" spans="3:299" s="13" customFormat="1" x14ac:dyDescent="0.25">
      <c r="C392" s="62"/>
      <c r="D392" s="62"/>
      <c r="E392" s="62"/>
      <c r="F392" s="62"/>
      <c r="I392" s="14"/>
      <c r="J392" s="63"/>
      <c r="K392" s="14"/>
      <c r="L392" s="63"/>
      <c r="M392" s="63"/>
      <c r="Q392" s="51"/>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c r="FL392" s="62"/>
      <c r="FM392" s="62"/>
      <c r="FN392" s="62"/>
      <c r="FO392" s="62"/>
      <c r="FP392" s="62"/>
      <c r="FQ392" s="62"/>
      <c r="FR392" s="62"/>
      <c r="FS392" s="62"/>
      <c r="FT392" s="62"/>
      <c r="FU392" s="62"/>
      <c r="FV392" s="62"/>
      <c r="FW392" s="62"/>
      <c r="FX392" s="62"/>
      <c r="FY392" s="62"/>
      <c r="FZ392" s="62"/>
      <c r="GA392" s="62"/>
      <c r="GB392" s="62"/>
      <c r="GC392" s="62"/>
      <c r="GD392" s="62"/>
      <c r="GE392" s="62"/>
      <c r="GF392" s="62"/>
      <c r="GG392" s="62"/>
      <c r="GH392" s="62"/>
      <c r="GI392" s="62"/>
      <c r="GJ392" s="62"/>
      <c r="GK392" s="62"/>
      <c r="GL392" s="62"/>
      <c r="GM392" s="62"/>
      <c r="GN392" s="62"/>
      <c r="GO392" s="62"/>
      <c r="GP392" s="62"/>
      <c r="GQ392" s="62"/>
      <c r="GR392" s="62"/>
      <c r="GS392" s="62"/>
      <c r="GT392" s="62"/>
      <c r="GU392" s="62"/>
      <c r="GV392" s="62"/>
      <c r="GW392" s="62"/>
      <c r="GX392" s="62"/>
      <c r="GY392" s="62"/>
      <c r="GZ392" s="62"/>
      <c r="HA392" s="62"/>
      <c r="HB392" s="62"/>
      <c r="HC392" s="62"/>
      <c r="HD392" s="62"/>
      <c r="HE392" s="62"/>
      <c r="HF392" s="62"/>
      <c r="HG392" s="62"/>
      <c r="HH392" s="62"/>
      <c r="HI392" s="62"/>
      <c r="HJ392" s="62"/>
      <c r="HK392" s="62"/>
      <c r="HL392" s="62"/>
      <c r="HM392" s="62"/>
      <c r="HN392" s="62"/>
      <c r="HO392" s="62"/>
      <c r="HP392" s="62"/>
      <c r="HQ392" s="62"/>
      <c r="HR392" s="62"/>
      <c r="HS392" s="62"/>
      <c r="HT392" s="62"/>
      <c r="HU392" s="62"/>
      <c r="HV392" s="62"/>
      <c r="HW392" s="62"/>
      <c r="HX392" s="62"/>
      <c r="HY392" s="62"/>
      <c r="HZ392" s="62"/>
      <c r="IA392" s="62"/>
      <c r="IB392" s="62"/>
      <c r="IC392" s="62"/>
      <c r="ID392" s="62"/>
      <c r="IE392" s="62"/>
      <c r="IF392" s="62"/>
      <c r="IG392" s="62"/>
      <c r="IH392" s="62"/>
      <c r="II392" s="62"/>
      <c r="IJ392" s="62"/>
      <c r="IK392" s="62"/>
      <c r="IL392" s="62"/>
      <c r="IM392" s="62"/>
      <c r="IN392" s="62"/>
      <c r="IO392" s="62"/>
      <c r="IP392" s="62"/>
      <c r="IQ392" s="62"/>
      <c r="IR392" s="62"/>
      <c r="IS392" s="62"/>
      <c r="IT392" s="62"/>
      <c r="IU392" s="62"/>
      <c r="IV392" s="62"/>
      <c r="IW392" s="62"/>
      <c r="IX392" s="62"/>
      <c r="IY392" s="62"/>
      <c r="IZ392" s="62"/>
      <c r="JA392" s="62"/>
      <c r="JB392" s="62"/>
      <c r="JC392" s="62"/>
      <c r="JD392" s="62"/>
      <c r="JE392" s="62"/>
      <c r="JF392" s="62"/>
      <c r="JG392" s="62"/>
      <c r="JH392" s="62"/>
      <c r="JI392" s="62"/>
      <c r="JJ392" s="62"/>
      <c r="JK392" s="62"/>
      <c r="JL392" s="62"/>
      <c r="JM392" s="62"/>
      <c r="JN392" s="62"/>
      <c r="JO392" s="62"/>
      <c r="JP392" s="62"/>
      <c r="JQ392" s="62"/>
      <c r="JR392" s="62"/>
      <c r="JS392" s="62"/>
      <c r="JT392" s="62"/>
      <c r="JU392" s="62"/>
      <c r="JV392" s="62"/>
      <c r="JW392" s="62"/>
      <c r="JX392" s="62"/>
      <c r="JY392" s="62"/>
      <c r="JZ392" s="62"/>
      <c r="KA392" s="62"/>
      <c r="KB392" s="62"/>
      <c r="KC392" s="62"/>
      <c r="KD392" s="62"/>
      <c r="KE392" s="62"/>
      <c r="KF392" s="62"/>
      <c r="KG392" s="62"/>
      <c r="KH392" s="62"/>
      <c r="KI392" s="62"/>
      <c r="KJ392" s="62"/>
      <c r="KK392" s="62"/>
      <c r="KL392" s="62"/>
      <c r="KM392" s="62"/>
    </row>
    <row r="393" spans="3:299" s="13" customFormat="1" x14ac:dyDescent="0.25">
      <c r="C393" s="62"/>
      <c r="D393" s="62"/>
      <c r="E393" s="62"/>
      <c r="F393" s="62"/>
      <c r="I393" s="14"/>
      <c r="J393" s="63"/>
      <c r="K393" s="14"/>
      <c r="L393" s="63"/>
      <c r="M393" s="63"/>
      <c r="Q393" s="51"/>
      <c r="BU393" s="62"/>
      <c r="BV393" s="62"/>
      <c r="BW393" s="62"/>
      <c r="BX393" s="62"/>
      <c r="BY393" s="62"/>
      <c r="BZ393" s="62"/>
      <c r="CA393" s="62"/>
      <c r="CB393" s="62"/>
      <c r="CC393" s="62"/>
      <c r="CD393" s="62"/>
      <c r="CE393" s="62"/>
      <c r="CF393" s="62"/>
      <c r="CG393" s="6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62"/>
      <c r="DU393" s="62"/>
      <c r="DV393" s="62"/>
      <c r="DW393" s="62"/>
      <c r="DX393" s="62"/>
      <c r="DY393" s="62"/>
      <c r="DZ393" s="62"/>
      <c r="EA393" s="62"/>
      <c r="EB393" s="62"/>
      <c r="EC393" s="62"/>
      <c r="ED393" s="62"/>
      <c r="EE393" s="62"/>
      <c r="EF393" s="62"/>
      <c r="EG393" s="62"/>
      <c r="EH393" s="62"/>
      <c r="EI393" s="62"/>
      <c r="EJ393" s="62"/>
      <c r="EK393" s="62"/>
      <c r="EL393" s="62"/>
      <c r="EM393" s="62"/>
      <c r="EN393" s="62"/>
      <c r="EO393" s="62"/>
      <c r="EP393" s="62"/>
      <c r="EQ393" s="62"/>
      <c r="ER393" s="62"/>
      <c r="ES393" s="62"/>
      <c r="ET393" s="62"/>
      <c r="EU393" s="62"/>
      <c r="EV393" s="62"/>
      <c r="EW393" s="62"/>
      <c r="EX393" s="62"/>
      <c r="EY393" s="62"/>
      <c r="EZ393" s="62"/>
      <c r="FA393" s="62"/>
      <c r="FB393" s="62"/>
      <c r="FC393" s="62"/>
      <c r="FD393" s="62"/>
      <c r="FE393" s="62"/>
      <c r="FF393" s="62"/>
      <c r="FG393" s="62"/>
      <c r="FH393" s="62"/>
      <c r="FI393" s="62"/>
      <c r="FJ393" s="62"/>
      <c r="FK393" s="62"/>
      <c r="FL393" s="62"/>
      <c r="FM393" s="62"/>
      <c r="FN393" s="62"/>
      <c r="FO393" s="62"/>
      <c r="FP393" s="62"/>
      <c r="FQ393" s="62"/>
      <c r="FR393" s="62"/>
      <c r="FS393" s="62"/>
      <c r="FT393" s="62"/>
      <c r="FU393" s="62"/>
      <c r="FV393" s="62"/>
      <c r="FW393" s="62"/>
      <c r="FX393" s="62"/>
      <c r="FY393" s="62"/>
      <c r="FZ393" s="62"/>
      <c r="GA393" s="62"/>
      <c r="GB393" s="62"/>
      <c r="GC393" s="62"/>
      <c r="GD393" s="62"/>
      <c r="GE393" s="62"/>
      <c r="GF393" s="62"/>
      <c r="GG393" s="62"/>
      <c r="GH393" s="62"/>
      <c r="GI393" s="62"/>
      <c r="GJ393" s="62"/>
      <c r="GK393" s="62"/>
      <c r="GL393" s="62"/>
      <c r="GM393" s="62"/>
      <c r="GN393" s="62"/>
      <c r="GO393" s="62"/>
      <c r="GP393" s="62"/>
      <c r="GQ393" s="62"/>
      <c r="GR393" s="62"/>
      <c r="GS393" s="62"/>
      <c r="GT393" s="62"/>
      <c r="GU393" s="62"/>
      <c r="GV393" s="62"/>
      <c r="GW393" s="62"/>
      <c r="GX393" s="62"/>
      <c r="GY393" s="62"/>
      <c r="GZ393" s="62"/>
      <c r="HA393" s="62"/>
      <c r="HB393" s="62"/>
      <c r="HC393" s="62"/>
      <c r="HD393" s="62"/>
      <c r="HE393" s="62"/>
      <c r="HF393" s="62"/>
      <c r="HG393" s="62"/>
      <c r="HH393" s="62"/>
      <c r="HI393" s="62"/>
      <c r="HJ393" s="62"/>
      <c r="HK393" s="62"/>
      <c r="HL393" s="62"/>
      <c r="HM393" s="62"/>
      <c r="HN393" s="62"/>
      <c r="HO393" s="62"/>
      <c r="HP393" s="62"/>
      <c r="HQ393" s="62"/>
      <c r="HR393" s="62"/>
      <c r="HS393" s="62"/>
      <c r="HT393" s="62"/>
      <c r="HU393" s="62"/>
      <c r="HV393" s="62"/>
      <c r="HW393" s="62"/>
      <c r="HX393" s="62"/>
      <c r="HY393" s="62"/>
      <c r="HZ393" s="62"/>
      <c r="IA393" s="62"/>
      <c r="IB393" s="62"/>
      <c r="IC393" s="62"/>
      <c r="ID393" s="62"/>
      <c r="IE393" s="62"/>
      <c r="IF393" s="62"/>
      <c r="IG393" s="62"/>
      <c r="IH393" s="62"/>
      <c r="II393" s="62"/>
      <c r="IJ393" s="62"/>
      <c r="IK393" s="62"/>
      <c r="IL393" s="62"/>
      <c r="IM393" s="62"/>
      <c r="IN393" s="62"/>
      <c r="IO393" s="62"/>
      <c r="IP393" s="62"/>
      <c r="IQ393" s="62"/>
      <c r="IR393" s="62"/>
      <c r="IS393" s="62"/>
      <c r="IT393" s="62"/>
      <c r="IU393" s="62"/>
      <c r="IV393" s="62"/>
      <c r="IW393" s="62"/>
      <c r="IX393" s="62"/>
      <c r="IY393" s="62"/>
      <c r="IZ393" s="62"/>
      <c r="JA393" s="62"/>
      <c r="JB393" s="62"/>
      <c r="JC393" s="62"/>
      <c r="JD393" s="62"/>
      <c r="JE393" s="62"/>
      <c r="JF393" s="62"/>
      <c r="JG393" s="62"/>
      <c r="JH393" s="62"/>
      <c r="JI393" s="62"/>
      <c r="JJ393" s="62"/>
      <c r="JK393" s="62"/>
      <c r="JL393" s="62"/>
      <c r="JM393" s="62"/>
      <c r="JN393" s="62"/>
      <c r="JO393" s="62"/>
      <c r="JP393" s="62"/>
      <c r="JQ393" s="62"/>
      <c r="JR393" s="62"/>
      <c r="JS393" s="62"/>
      <c r="JT393" s="62"/>
      <c r="JU393" s="62"/>
      <c r="JV393" s="62"/>
      <c r="JW393" s="62"/>
      <c r="JX393" s="62"/>
      <c r="JY393" s="62"/>
      <c r="JZ393" s="62"/>
      <c r="KA393" s="62"/>
      <c r="KB393" s="62"/>
      <c r="KC393" s="62"/>
      <c r="KD393" s="62"/>
      <c r="KE393" s="62"/>
      <c r="KF393" s="62"/>
      <c r="KG393" s="62"/>
      <c r="KH393" s="62"/>
      <c r="KI393" s="62"/>
      <c r="KJ393" s="62"/>
      <c r="KK393" s="62"/>
      <c r="KL393" s="62"/>
      <c r="KM393" s="62"/>
    </row>
    <row r="394" spans="3:299" s="13" customFormat="1" x14ac:dyDescent="0.25">
      <c r="C394" s="62"/>
      <c r="D394" s="62"/>
      <c r="E394" s="62"/>
      <c r="F394" s="62"/>
      <c r="I394" s="14"/>
      <c r="J394" s="63"/>
      <c r="K394" s="14"/>
      <c r="L394" s="63"/>
      <c r="M394" s="63"/>
      <c r="Q394" s="51"/>
      <c r="BU394" s="62"/>
      <c r="BV394" s="62"/>
      <c r="BW394" s="62"/>
      <c r="BX394" s="62"/>
      <c r="BY394" s="62"/>
      <c r="BZ394" s="62"/>
      <c r="CA394" s="62"/>
      <c r="CB394" s="62"/>
      <c r="CC394" s="62"/>
      <c r="CD394" s="62"/>
      <c r="CE394" s="62"/>
      <c r="CF394" s="62"/>
      <c r="CG394" s="6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62"/>
      <c r="DU394" s="62"/>
      <c r="DV394" s="62"/>
      <c r="DW394" s="62"/>
      <c r="DX394" s="62"/>
      <c r="DY394" s="62"/>
      <c r="DZ394" s="62"/>
      <c r="EA394" s="62"/>
      <c r="EB394" s="62"/>
      <c r="EC394" s="62"/>
      <c r="ED394" s="62"/>
      <c r="EE394" s="62"/>
      <c r="EF394" s="62"/>
      <c r="EG394" s="62"/>
      <c r="EH394" s="62"/>
      <c r="EI394" s="62"/>
      <c r="EJ394" s="62"/>
      <c r="EK394" s="62"/>
      <c r="EL394" s="62"/>
      <c r="EM394" s="62"/>
      <c r="EN394" s="62"/>
      <c r="EO394" s="62"/>
      <c r="EP394" s="62"/>
      <c r="EQ394" s="62"/>
      <c r="ER394" s="62"/>
      <c r="ES394" s="62"/>
      <c r="ET394" s="62"/>
      <c r="EU394" s="62"/>
      <c r="EV394" s="62"/>
      <c r="EW394" s="62"/>
      <c r="EX394" s="62"/>
      <c r="EY394" s="62"/>
      <c r="EZ394" s="62"/>
      <c r="FA394" s="62"/>
      <c r="FB394" s="62"/>
      <c r="FC394" s="62"/>
      <c r="FD394" s="62"/>
      <c r="FE394" s="62"/>
      <c r="FF394" s="62"/>
      <c r="FG394" s="62"/>
      <c r="FH394" s="62"/>
      <c r="FI394" s="62"/>
      <c r="FJ394" s="62"/>
      <c r="FK394" s="62"/>
      <c r="FL394" s="62"/>
      <c r="FM394" s="62"/>
      <c r="FN394" s="62"/>
      <c r="FO394" s="62"/>
      <c r="FP394" s="62"/>
      <c r="FQ394" s="62"/>
      <c r="FR394" s="62"/>
      <c r="FS394" s="62"/>
      <c r="FT394" s="62"/>
      <c r="FU394" s="62"/>
      <c r="FV394" s="62"/>
      <c r="FW394" s="62"/>
      <c r="FX394" s="62"/>
      <c r="FY394" s="62"/>
      <c r="FZ394" s="62"/>
      <c r="GA394" s="62"/>
      <c r="GB394" s="62"/>
      <c r="GC394" s="62"/>
      <c r="GD394" s="62"/>
      <c r="GE394" s="62"/>
      <c r="GF394" s="62"/>
      <c r="GG394" s="62"/>
      <c r="GH394" s="62"/>
      <c r="GI394" s="62"/>
      <c r="GJ394" s="62"/>
      <c r="GK394" s="62"/>
      <c r="GL394" s="62"/>
      <c r="GM394" s="62"/>
      <c r="GN394" s="62"/>
      <c r="GO394" s="62"/>
      <c r="GP394" s="62"/>
      <c r="GQ394" s="62"/>
      <c r="GR394" s="62"/>
      <c r="GS394" s="62"/>
      <c r="GT394" s="62"/>
      <c r="GU394" s="62"/>
      <c r="GV394" s="62"/>
      <c r="GW394" s="62"/>
      <c r="GX394" s="62"/>
      <c r="GY394" s="62"/>
      <c r="GZ394" s="62"/>
      <c r="HA394" s="62"/>
      <c r="HB394" s="62"/>
      <c r="HC394" s="62"/>
      <c r="HD394" s="62"/>
      <c r="HE394" s="62"/>
      <c r="HF394" s="62"/>
      <c r="HG394" s="62"/>
      <c r="HH394" s="62"/>
      <c r="HI394" s="62"/>
      <c r="HJ394" s="62"/>
      <c r="HK394" s="62"/>
      <c r="HL394" s="62"/>
      <c r="HM394" s="62"/>
      <c r="HN394" s="62"/>
      <c r="HO394" s="62"/>
      <c r="HP394" s="62"/>
      <c r="HQ394" s="62"/>
      <c r="HR394" s="62"/>
      <c r="HS394" s="62"/>
      <c r="HT394" s="62"/>
      <c r="HU394" s="62"/>
      <c r="HV394" s="62"/>
      <c r="HW394" s="62"/>
      <c r="HX394" s="62"/>
      <c r="HY394" s="62"/>
      <c r="HZ394" s="62"/>
      <c r="IA394" s="62"/>
      <c r="IB394" s="62"/>
      <c r="IC394" s="62"/>
      <c r="ID394" s="62"/>
      <c r="IE394" s="62"/>
      <c r="IF394" s="62"/>
      <c r="IG394" s="62"/>
      <c r="IH394" s="62"/>
      <c r="II394" s="62"/>
      <c r="IJ394" s="62"/>
      <c r="IK394" s="62"/>
      <c r="IL394" s="62"/>
      <c r="IM394" s="62"/>
      <c r="IN394" s="62"/>
      <c r="IO394" s="62"/>
      <c r="IP394" s="62"/>
      <c r="IQ394" s="62"/>
      <c r="IR394" s="62"/>
      <c r="IS394" s="62"/>
      <c r="IT394" s="62"/>
      <c r="IU394" s="62"/>
      <c r="IV394" s="62"/>
      <c r="IW394" s="62"/>
      <c r="IX394" s="62"/>
      <c r="IY394" s="62"/>
      <c r="IZ394" s="62"/>
      <c r="JA394" s="62"/>
      <c r="JB394" s="62"/>
      <c r="JC394" s="62"/>
      <c r="JD394" s="62"/>
      <c r="JE394" s="62"/>
      <c r="JF394" s="62"/>
      <c r="JG394" s="62"/>
      <c r="JH394" s="62"/>
      <c r="JI394" s="62"/>
      <c r="JJ394" s="62"/>
      <c r="JK394" s="62"/>
      <c r="JL394" s="62"/>
      <c r="JM394" s="62"/>
      <c r="JN394" s="62"/>
      <c r="JO394" s="62"/>
      <c r="JP394" s="62"/>
      <c r="JQ394" s="62"/>
      <c r="JR394" s="62"/>
      <c r="JS394" s="62"/>
      <c r="JT394" s="62"/>
      <c r="JU394" s="62"/>
      <c r="JV394" s="62"/>
      <c r="JW394" s="62"/>
      <c r="JX394" s="62"/>
      <c r="JY394" s="62"/>
      <c r="JZ394" s="62"/>
      <c r="KA394" s="62"/>
      <c r="KB394" s="62"/>
      <c r="KC394" s="62"/>
      <c r="KD394" s="62"/>
      <c r="KE394" s="62"/>
      <c r="KF394" s="62"/>
      <c r="KG394" s="62"/>
      <c r="KH394" s="62"/>
      <c r="KI394" s="62"/>
      <c r="KJ394" s="62"/>
      <c r="KK394" s="62"/>
      <c r="KL394" s="62"/>
      <c r="KM394" s="62"/>
    </row>
    <row r="395" spans="3:299" s="13" customFormat="1" x14ac:dyDescent="0.25">
      <c r="C395" s="62"/>
      <c r="D395" s="62"/>
      <c r="E395" s="62"/>
      <c r="F395" s="62"/>
      <c r="I395" s="14"/>
      <c r="J395" s="63"/>
      <c r="K395" s="14"/>
      <c r="L395" s="63"/>
      <c r="M395" s="63"/>
      <c r="Q395" s="51"/>
      <c r="BU395" s="62"/>
      <c r="BV395" s="62"/>
      <c r="BW395" s="62"/>
      <c r="BX395" s="62"/>
      <c r="BY395" s="62"/>
      <c r="BZ395" s="62"/>
      <c r="CA395" s="62"/>
      <c r="CB395" s="62"/>
      <c r="CC395" s="62"/>
      <c r="CD395" s="62"/>
      <c r="CE395" s="62"/>
      <c r="CF395" s="62"/>
      <c r="CG395" s="6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62"/>
      <c r="DU395" s="62"/>
      <c r="DV395" s="62"/>
      <c r="DW395" s="62"/>
      <c r="DX395" s="62"/>
      <c r="DY395" s="62"/>
      <c r="DZ395" s="62"/>
      <c r="EA395" s="62"/>
      <c r="EB395" s="62"/>
      <c r="EC395" s="62"/>
      <c r="ED395" s="62"/>
      <c r="EE395" s="62"/>
      <c r="EF395" s="62"/>
      <c r="EG395" s="62"/>
      <c r="EH395" s="62"/>
      <c r="EI395" s="62"/>
      <c r="EJ395" s="62"/>
      <c r="EK395" s="62"/>
      <c r="EL395" s="62"/>
      <c r="EM395" s="62"/>
      <c r="EN395" s="62"/>
      <c r="EO395" s="62"/>
      <c r="EP395" s="62"/>
      <c r="EQ395" s="62"/>
      <c r="ER395" s="62"/>
      <c r="ES395" s="62"/>
      <c r="ET395" s="62"/>
      <c r="EU395" s="62"/>
      <c r="EV395" s="62"/>
      <c r="EW395" s="62"/>
      <c r="EX395" s="62"/>
      <c r="EY395" s="62"/>
      <c r="EZ395" s="62"/>
      <c r="FA395" s="62"/>
      <c r="FB395" s="62"/>
      <c r="FC395" s="62"/>
      <c r="FD395" s="62"/>
      <c r="FE395" s="62"/>
      <c r="FF395" s="62"/>
      <c r="FG395" s="62"/>
      <c r="FH395" s="62"/>
      <c r="FI395" s="62"/>
      <c r="FJ395" s="62"/>
      <c r="FK395" s="62"/>
      <c r="FL395" s="62"/>
      <c r="FM395" s="62"/>
      <c r="FN395" s="62"/>
      <c r="FO395" s="62"/>
      <c r="FP395" s="62"/>
      <c r="FQ395" s="62"/>
      <c r="FR395" s="62"/>
      <c r="FS395" s="62"/>
      <c r="FT395" s="62"/>
      <c r="FU395" s="62"/>
      <c r="FV395" s="62"/>
      <c r="FW395" s="62"/>
      <c r="FX395" s="62"/>
      <c r="FY395" s="62"/>
      <c r="FZ395" s="62"/>
      <c r="GA395" s="62"/>
      <c r="GB395" s="62"/>
      <c r="GC395" s="62"/>
      <c r="GD395" s="62"/>
      <c r="GE395" s="62"/>
      <c r="GF395" s="62"/>
      <c r="GG395" s="62"/>
      <c r="GH395" s="62"/>
      <c r="GI395" s="62"/>
      <c r="GJ395" s="62"/>
      <c r="GK395" s="62"/>
      <c r="GL395" s="62"/>
      <c r="GM395" s="62"/>
      <c r="GN395" s="62"/>
      <c r="GO395" s="62"/>
      <c r="GP395" s="62"/>
      <c r="GQ395" s="62"/>
      <c r="GR395" s="62"/>
      <c r="GS395" s="62"/>
      <c r="GT395" s="62"/>
      <c r="GU395" s="62"/>
      <c r="GV395" s="62"/>
      <c r="GW395" s="62"/>
      <c r="GX395" s="62"/>
      <c r="GY395" s="62"/>
      <c r="GZ395" s="62"/>
      <c r="HA395" s="62"/>
      <c r="HB395" s="62"/>
      <c r="HC395" s="62"/>
      <c r="HD395" s="62"/>
      <c r="HE395" s="62"/>
      <c r="HF395" s="62"/>
      <c r="HG395" s="62"/>
      <c r="HH395" s="62"/>
      <c r="HI395" s="62"/>
      <c r="HJ395" s="62"/>
      <c r="HK395" s="62"/>
      <c r="HL395" s="62"/>
      <c r="HM395" s="62"/>
      <c r="HN395" s="62"/>
      <c r="HO395" s="62"/>
      <c r="HP395" s="62"/>
      <c r="HQ395" s="62"/>
      <c r="HR395" s="62"/>
      <c r="HS395" s="62"/>
      <c r="HT395" s="62"/>
      <c r="HU395" s="62"/>
      <c r="HV395" s="62"/>
      <c r="HW395" s="62"/>
      <c r="HX395" s="62"/>
      <c r="HY395" s="62"/>
      <c r="HZ395" s="62"/>
      <c r="IA395" s="62"/>
      <c r="IB395" s="62"/>
      <c r="IC395" s="62"/>
      <c r="ID395" s="62"/>
      <c r="IE395" s="62"/>
      <c r="IF395" s="62"/>
      <c r="IG395" s="62"/>
      <c r="IH395" s="62"/>
      <c r="II395" s="62"/>
      <c r="IJ395" s="62"/>
      <c r="IK395" s="62"/>
      <c r="IL395" s="62"/>
      <c r="IM395" s="62"/>
      <c r="IN395" s="62"/>
      <c r="IO395" s="62"/>
      <c r="IP395" s="62"/>
      <c r="IQ395" s="62"/>
      <c r="IR395" s="62"/>
      <c r="IS395" s="62"/>
      <c r="IT395" s="62"/>
      <c r="IU395" s="62"/>
      <c r="IV395" s="62"/>
      <c r="IW395" s="62"/>
      <c r="IX395" s="62"/>
      <c r="IY395" s="62"/>
      <c r="IZ395" s="62"/>
      <c r="JA395" s="62"/>
      <c r="JB395" s="62"/>
      <c r="JC395" s="62"/>
      <c r="JD395" s="62"/>
      <c r="JE395" s="62"/>
      <c r="JF395" s="62"/>
      <c r="JG395" s="62"/>
      <c r="JH395" s="62"/>
      <c r="JI395" s="62"/>
      <c r="JJ395" s="62"/>
      <c r="JK395" s="62"/>
      <c r="JL395" s="62"/>
      <c r="JM395" s="62"/>
      <c r="JN395" s="62"/>
      <c r="JO395" s="62"/>
      <c r="JP395" s="62"/>
      <c r="JQ395" s="62"/>
      <c r="JR395" s="62"/>
      <c r="JS395" s="62"/>
      <c r="JT395" s="62"/>
      <c r="JU395" s="62"/>
      <c r="JV395" s="62"/>
      <c r="JW395" s="62"/>
      <c r="JX395" s="62"/>
      <c r="JY395" s="62"/>
      <c r="JZ395" s="62"/>
      <c r="KA395" s="62"/>
      <c r="KB395" s="62"/>
      <c r="KC395" s="62"/>
      <c r="KD395" s="62"/>
      <c r="KE395" s="62"/>
      <c r="KF395" s="62"/>
      <c r="KG395" s="62"/>
      <c r="KH395" s="62"/>
      <c r="KI395" s="62"/>
      <c r="KJ395" s="62"/>
      <c r="KK395" s="62"/>
      <c r="KL395" s="62"/>
      <c r="KM395" s="62"/>
    </row>
    <row r="396" spans="3:299" s="13" customFormat="1" x14ac:dyDescent="0.25">
      <c r="C396" s="62"/>
      <c r="D396" s="62"/>
      <c r="E396" s="62"/>
      <c r="F396" s="62"/>
      <c r="I396" s="14"/>
      <c r="J396" s="63"/>
      <c r="K396" s="14"/>
      <c r="L396" s="63"/>
      <c r="M396" s="63"/>
      <c r="Q396" s="51"/>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62"/>
      <c r="DU396" s="62"/>
      <c r="DV396" s="62"/>
      <c r="DW396" s="62"/>
      <c r="DX396" s="62"/>
      <c r="DY396" s="62"/>
      <c r="DZ396" s="62"/>
      <c r="EA396" s="62"/>
      <c r="EB396" s="62"/>
      <c r="EC396" s="62"/>
      <c r="ED396" s="62"/>
      <c r="EE396" s="62"/>
      <c r="EF396" s="62"/>
      <c r="EG396" s="62"/>
      <c r="EH396" s="62"/>
      <c r="EI396" s="62"/>
      <c r="EJ396" s="62"/>
      <c r="EK396" s="62"/>
      <c r="EL396" s="62"/>
      <c r="EM396" s="62"/>
      <c r="EN396" s="62"/>
      <c r="EO396" s="62"/>
      <c r="EP396" s="62"/>
      <c r="EQ396" s="62"/>
      <c r="ER396" s="62"/>
      <c r="ES396" s="62"/>
      <c r="ET396" s="62"/>
      <c r="EU396" s="62"/>
      <c r="EV396" s="62"/>
      <c r="EW396" s="62"/>
      <c r="EX396" s="62"/>
      <c r="EY396" s="62"/>
      <c r="EZ396" s="62"/>
      <c r="FA396" s="62"/>
      <c r="FB396" s="62"/>
      <c r="FC396" s="62"/>
      <c r="FD396" s="62"/>
      <c r="FE396" s="62"/>
      <c r="FF396" s="62"/>
      <c r="FG396" s="62"/>
      <c r="FH396" s="62"/>
      <c r="FI396" s="62"/>
      <c r="FJ396" s="62"/>
      <c r="FK396" s="62"/>
      <c r="FL396" s="62"/>
      <c r="FM396" s="62"/>
      <c r="FN396" s="62"/>
      <c r="FO396" s="62"/>
      <c r="FP396" s="62"/>
      <c r="FQ396" s="62"/>
      <c r="FR396" s="62"/>
      <c r="FS396" s="62"/>
      <c r="FT396" s="62"/>
      <c r="FU396" s="62"/>
      <c r="FV396" s="62"/>
      <c r="FW396" s="62"/>
      <c r="FX396" s="62"/>
      <c r="FY396" s="62"/>
      <c r="FZ396" s="62"/>
      <c r="GA396" s="62"/>
      <c r="GB396" s="62"/>
      <c r="GC396" s="62"/>
      <c r="GD396" s="62"/>
      <c r="GE396" s="62"/>
      <c r="GF396" s="62"/>
      <c r="GG396" s="62"/>
      <c r="GH396" s="62"/>
      <c r="GI396" s="62"/>
      <c r="GJ396" s="62"/>
      <c r="GK396" s="62"/>
      <c r="GL396" s="62"/>
      <c r="GM396" s="62"/>
      <c r="GN396" s="62"/>
      <c r="GO396" s="62"/>
      <c r="GP396" s="62"/>
      <c r="GQ396" s="62"/>
      <c r="GR396" s="62"/>
      <c r="GS396" s="62"/>
      <c r="GT396" s="62"/>
      <c r="GU396" s="62"/>
      <c r="GV396" s="62"/>
      <c r="GW396" s="62"/>
      <c r="GX396" s="62"/>
      <c r="GY396" s="62"/>
      <c r="GZ396" s="62"/>
      <c r="HA396" s="62"/>
      <c r="HB396" s="62"/>
      <c r="HC396" s="62"/>
      <c r="HD396" s="62"/>
      <c r="HE396" s="62"/>
      <c r="HF396" s="62"/>
      <c r="HG396" s="62"/>
      <c r="HH396" s="62"/>
      <c r="HI396" s="62"/>
      <c r="HJ396" s="62"/>
      <c r="HK396" s="62"/>
      <c r="HL396" s="62"/>
      <c r="HM396" s="62"/>
      <c r="HN396" s="62"/>
      <c r="HO396" s="62"/>
      <c r="HP396" s="62"/>
      <c r="HQ396" s="62"/>
      <c r="HR396" s="62"/>
      <c r="HS396" s="62"/>
      <c r="HT396" s="62"/>
      <c r="HU396" s="62"/>
      <c r="HV396" s="62"/>
      <c r="HW396" s="62"/>
      <c r="HX396" s="62"/>
      <c r="HY396" s="62"/>
      <c r="HZ396" s="62"/>
      <c r="IA396" s="62"/>
      <c r="IB396" s="62"/>
      <c r="IC396" s="62"/>
      <c r="ID396" s="62"/>
      <c r="IE396" s="62"/>
      <c r="IF396" s="62"/>
      <c r="IG396" s="62"/>
      <c r="IH396" s="62"/>
      <c r="II396" s="62"/>
      <c r="IJ396" s="62"/>
      <c r="IK396" s="62"/>
      <c r="IL396" s="62"/>
      <c r="IM396" s="62"/>
      <c r="IN396" s="62"/>
      <c r="IO396" s="62"/>
      <c r="IP396" s="62"/>
      <c r="IQ396" s="62"/>
      <c r="IR396" s="62"/>
      <c r="IS396" s="62"/>
      <c r="IT396" s="62"/>
      <c r="IU396" s="62"/>
      <c r="IV396" s="62"/>
      <c r="IW396" s="62"/>
      <c r="IX396" s="62"/>
      <c r="IY396" s="62"/>
      <c r="IZ396" s="62"/>
      <c r="JA396" s="62"/>
      <c r="JB396" s="62"/>
      <c r="JC396" s="62"/>
      <c r="JD396" s="62"/>
      <c r="JE396" s="62"/>
      <c r="JF396" s="62"/>
      <c r="JG396" s="62"/>
      <c r="JH396" s="62"/>
      <c r="JI396" s="62"/>
      <c r="JJ396" s="62"/>
      <c r="JK396" s="62"/>
      <c r="JL396" s="62"/>
      <c r="JM396" s="62"/>
      <c r="JN396" s="62"/>
      <c r="JO396" s="62"/>
      <c r="JP396" s="62"/>
      <c r="JQ396" s="62"/>
      <c r="JR396" s="62"/>
      <c r="JS396" s="62"/>
      <c r="JT396" s="62"/>
      <c r="JU396" s="62"/>
      <c r="JV396" s="62"/>
      <c r="JW396" s="62"/>
      <c r="JX396" s="62"/>
      <c r="JY396" s="62"/>
      <c r="JZ396" s="62"/>
      <c r="KA396" s="62"/>
      <c r="KB396" s="62"/>
      <c r="KC396" s="62"/>
      <c r="KD396" s="62"/>
      <c r="KE396" s="62"/>
      <c r="KF396" s="62"/>
      <c r="KG396" s="62"/>
      <c r="KH396" s="62"/>
      <c r="KI396" s="62"/>
      <c r="KJ396" s="62"/>
      <c r="KK396" s="62"/>
      <c r="KL396" s="62"/>
      <c r="KM396" s="62"/>
    </row>
    <row r="397" spans="3:299" s="13" customFormat="1" x14ac:dyDescent="0.25">
      <c r="C397" s="62"/>
      <c r="D397" s="62"/>
      <c r="E397" s="62"/>
      <c r="F397" s="62"/>
      <c r="I397" s="14"/>
      <c r="J397" s="63"/>
      <c r="K397" s="14"/>
      <c r="L397" s="63"/>
      <c r="M397" s="63"/>
      <c r="Q397" s="51"/>
      <c r="BU397" s="62"/>
      <c r="BV397" s="62"/>
      <c r="BW397" s="62"/>
      <c r="BX397" s="62"/>
      <c r="BY397" s="62"/>
      <c r="BZ397" s="62"/>
      <c r="CA397" s="62"/>
      <c r="CB397" s="62"/>
      <c r="CC397" s="62"/>
      <c r="CD397" s="62"/>
      <c r="CE397" s="62"/>
      <c r="CF397" s="62"/>
      <c r="CG397" s="6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62"/>
      <c r="DU397" s="62"/>
      <c r="DV397" s="62"/>
      <c r="DW397" s="62"/>
      <c r="DX397" s="62"/>
      <c r="DY397" s="62"/>
      <c r="DZ397" s="62"/>
      <c r="EA397" s="62"/>
      <c r="EB397" s="62"/>
      <c r="EC397" s="62"/>
      <c r="ED397" s="62"/>
      <c r="EE397" s="62"/>
      <c r="EF397" s="62"/>
      <c r="EG397" s="62"/>
      <c r="EH397" s="62"/>
      <c r="EI397" s="62"/>
      <c r="EJ397" s="62"/>
      <c r="EK397" s="62"/>
      <c r="EL397" s="62"/>
      <c r="EM397" s="62"/>
      <c r="EN397" s="62"/>
      <c r="EO397" s="62"/>
      <c r="EP397" s="62"/>
      <c r="EQ397" s="62"/>
      <c r="ER397" s="62"/>
      <c r="ES397" s="62"/>
      <c r="ET397" s="62"/>
      <c r="EU397" s="62"/>
      <c r="EV397" s="62"/>
      <c r="EW397" s="62"/>
      <c r="EX397" s="62"/>
      <c r="EY397" s="62"/>
      <c r="EZ397" s="62"/>
      <c r="FA397" s="62"/>
      <c r="FB397" s="62"/>
      <c r="FC397" s="62"/>
      <c r="FD397" s="62"/>
      <c r="FE397" s="62"/>
      <c r="FF397" s="62"/>
      <c r="FG397" s="62"/>
      <c r="FH397" s="62"/>
      <c r="FI397" s="62"/>
      <c r="FJ397" s="62"/>
      <c r="FK397" s="62"/>
      <c r="FL397" s="62"/>
      <c r="FM397" s="62"/>
      <c r="FN397" s="62"/>
      <c r="FO397" s="62"/>
      <c r="FP397" s="62"/>
      <c r="FQ397" s="62"/>
      <c r="FR397" s="62"/>
      <c r="FS397" s="62"/>
      <c r="FT397" s="62"/>
      <c r="FU397" s="62"/>
      <c r="FV397" s="62"/>
      <c r="FW397" s="62"/>
      <c r="FX397" s="62"/>
      <c r="FY397" s="62"/>
      <c r="FZ397" s="62"/>
      <c r="GA397" s="62"/>
      <c r="GB397" s="62"/>
      <c r="GC397" s="62"/>
      <c r="GD397" s="62"/>
      <c r="GE397" s="62"/>
      <c r="GF397" s="62"/>
      <c r="GG397" s="62"/>
      <c r="GH397" s="62"/>
      <c r="GI397" s="62"/>
      <c r="GJ397" s="62"/>
      <c r="GK397" s="62"/>
      <c r="GL397" s="62"/>
      <c r="GM397" s="62"/>
      <c r="GN397" s="62"/>
      <c r="GO397" s="62"/>
      <c r="GP397" s="62"/>
      <c r="GQ397" s="62"/>
      <c r="GR397" s="62"/>
      <c r="GS397" s="62"/>
      <c r="GT397" s="62"/>
      <c r="GU397" s="62"/>
      <c r="GV397" s="62"/>
      <c r="GW397" s="62"/>
      <c r="GX397" s="62"/>
      <c r="GY397" s="62"/>
      <c r="GZ397" s="62"/>
      <c r="HA397" s="62"/>
      <c r="HB397" s="62"/>
      <c r="HC397" s="62"/>
      <c r="HD397" s="62"/>
      <c r="HE397" s="62"/>
      <c r="HF397" s="62"/>
      <c r="HG397" s="62"/>
      <c r="HH397" s="62"/>
      <c r="HI397" s="62"/>
      <c r="HJ397" s="62"/>
      <c r="HK397" s="62"/>
      <c r="HL397" s="62"/>
      <c r="HM397" s="62"/>
      <c r="HN397" s="62"/>
      <c r="HO397" s="62"/>
      <c r="HP397" s="62"/>
      <c r="HQ397" s="62"/>
      <c r="HR397" s="62"/>
      <c r="HS397" s="62"/>
      <c r="HT397" s="62"/>
      <c r="HU397" s="62"/>
      <c r="HV397" s="62"/>
      <c r="HW397" s="62"/>
      <c r="HX397" s="62"/>
      <c r="HY397" s="62"/>
      <c r="HZ397" s="62"/>
      <c r="IA397" s="62"/>
      <c r="IB397" s="62"/>
      <c r="IC397" s="62"/>
      <c r="ID397" s="62"/>
      <c r="IE397" s="62"/>
      <c r="IF397" s="62"/>
      <c r="IG397" s="62"/>
      <c r="IH397" s="62"/>
      <c r="II397" s="62"/>
      <c r="IJ397" s="62"/>
      <c r="IK397" s="62"/>
      <c r="IL397" s="62"/>
      <c r="IM397" s="62"/>
      <c r="IN397" s="62"/>
      <c r="IO397" s="62"/>
      <c r="IP397" s="62"/>
      <c r="IQ397" s="62"/>
      <c r="IR397" s="62"/>
      <c r="IS397" s="62"/>
      <c r="IT397" s="62"/>
      <c r="IU397" s="62"/>
      <c r="IV397" s="62"/>
      <c r="IW397" s="62"/>
      <c r="IX397" s="62"/>
      <c r="IY397" s="62"/>
      <c r="IZ397" s="62"/>
      <c r="JA397" s="62"/>
      <c r="JB397" s="62"/>
      <c r="JC397" s="62"/>
      <c r="JD397" s="62"/>
      <c r="JE397" s="62"/>
      <c r="JF397" s="62"/>
      <c r="JG397" s="62"/>
      <c r="JH397" s="62"/>
      <c r="JI397" s="62"/>
      <c r="JJ397" s="62"/>
      <c r="JK397" s="62"/>
      <c r="JL397" s="62"/>
      <c r="JM397" s="62"/>
      <c r="JN397" s="62"/>
      <c r="JO397" s="62"/>
      <c r="JP397" s="62"/>
      <c r="JQ397" s="62"/>
      <c r="JR397" s="62"/>
      <c r="JS397" s="62"/>
      <c r="JT397" s="62"/>
      <c r="JU397" s="62"/>
      <c r="JV397" s="62"/>
      <c r="JW397" s="62"/>
      <c r="JX397" s="62"/>
      <c r="JY397" s="62"/>
      <c r="JZ397" s="62"/>
      <c r="KA397" s="62"/>
      <c r="KB397" s="62"/>
      <c r="KC397" s="62"/>
      <c r="KD397" s="62"/>
      <c r="KE397" s="62"/>
      <c r="KF397" s="62"/>
      <c r="KG397" s="62"/>
      <c r="KH397" s="62"/>
      <c r="KI397" s="62"/>
      <c r="KJ397" s="62"/>
      <c r="KK397" s="62"/>
      <c r="KL397" s="62"/>
      <c r="KM397" s="62"/>
    </row>
    <row r="398" spans="3:299" s="13" customFormat="1" x14ac:dyDescent="0.25">
      <c r="C398" s="62"/>
      <c r="D398" s="62"/>
      <c r="E398" s="62"/>
      <c r="F398" s="62"/>
      <c r="I398" s="14"/>
      <c r="J398" s="63"/>
      <c r="K398" s="14"/>
      <c r="L398" s="63"/>
      <c r="M398" s="63"/>
      <c r="Q398" s="51"/>
      <c r="BU398" s="62"/>
      <c r="BV398" s="62"/>
      <c r="BW398" s="62"/>
      <c r="BX398" s="62"/>
      <c r="BY398" s="62"/>
      <c r="BZ398" s="62"/>
      <c r="CA398" s="62"/>
      <c r="CB398" s="62"/>
      <c r="CC398" s="62"/>
      <c r="CD398" s="62"/>
      <c r="CE398" s="62"/>
      <c r="CF398" s="62"/>
      <c r="CG398" s="6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62"/>
      <c r="DU398" s="62"/>
      <c r="DV398" s="62"/>
      <c r="DW398" s="62"/>
      <c r="DX398" s="62"/>
      <c r="DY398" s="62"/>
      <c r="DZ398" s="62"/>
      <c r="EA398" s="62"/>
      <c r="EB398" s="62"/>
      <c r="EC398" s="62"/>
      <c r="ED398" s="62"/>
      <c r="EE398" s="62"/>
      <c r="EF398" s="62"/>
      <c r="EG398" s="62"/>
      <c r="EH398" s="62"/>
      <c r="EI398" s="62"/>
      <c r="EJ398" s="62"/>
      <c r="EK398" s="62"/>
      <c r="EL398" s="62"/>
      <c r="EM398" s="62"/>
      <c r="EN398" s="62"/>
      <c r="EO398" s="62"/>
      <c r="EP398" s="62"/>
      <c r="EQ398" s="62"/>
      <c r="ER398" s="62"/>
      <c r="ES398" s="62"/>
      <c r="ET398" s="62"/>
      <c r="EU398" s="62"/>
      <c r="EV398" s="62"/>
      <c r="EW398" s="62"/>
      <c r="EX398" s="62"/>
      <c r="EY398" s="62"/>
      <c r="EZ398" s="62"/>
      <c r="FA398" s="62"/>
      <c r="FB398" s="62"/>
      <c r="FC398" s="62"/>
      <c r="FD398" s="62"/>
      <c r="FE398" s="62"/>
      <c r="FF398" s="62"/>
      <c r="FG398" s="62"/>
      <c r="FH398" s="62"/>
      <c r="FI398" s="62"/>
      <c r="FJ398" s="62"/>
      <c r="FK398" s="62"/>
      <c r="FL398" s="62"/>
      <c r="FM398" s="62"/>
      <c r="FN398" s="62"/>
      <c r="FO398" s="62"/>
      <c r="FP398" s="62"/>
      <c r="FQ398" s="62"/>
      <c r="FR398" s="62"/>
      <c r="FS398" s="62"/>
      <c r="FT398" s="62"/>
      <c r="FU398" s="62"/>
      <c r="FV398" s="62"/>
      <c r="FW398" s="62"/>
      <c r="FX398" s="62"/>
      <c r="FY398" s="62"/>
      <c r="FZ398" s="62"/>
      <c r="GA398" s="62"/>
      <c r="GB398" s="62"/>
      <c r="GC398" s="62"/>
      <c r="GD398" s="62"/>
      <c r="GE398" s="62"/>
      <c r="GF398" s="62"/>
      <c r="GG398" s="62"/>
      <c r="GH398" s="62"/>
      <c r="GI398" s="62"/>
      <c r="GJ398" s="62"/>
      <c r="GK398" s="62"/>
      <c r="GL398" s="62"/>
      <c r="GM398" s="62"/>
      <c r="GN398" s="62"/>
      <c r="GO398" s="62"/>
      <c r="GP398" s="62"/>
      <c r="GQ398" s="62"/>
      <c r="GR398" s="62"/>
      <c r="GS398" s="62"/>
      <c r="GT398" s="62"/>
      <c r="GU398" s="62"/>
      <c r="GV398" s="62"/>
      <c r="GW398" s="62"/>
      <c r="GX398" s="62"/>
      <c r="GY398" s="62"/>
      <c r="GZ398" s="62"/>
      <c r="HA398" s="62"/>
      <c r="HB398" s="62"/>
      <c r="HC398" s="62"/>
      <c r="HD398" s="62"/>
      <c r="HE398" s="62"/>
      <c r="HF398" s="62"/>
      <c r="HG398" s="62"/>
      <c r="HH398" s="62"/>
      <c r="HI398" s="62"/>
      <c r="HJ398" s="62"/>
      <c r="HK398" s="62"/>
      <c r="HL398" s="62"/>
      <c r="HM398" s="62"/>
      <c r="HN398" s="62"/>
      <c r="HO398" s="62"/>
      <c r="HP398" s="62"/>
      <c r="HQ398" s="62"/>
      <c r="HR398" s="62"/>
      <c r="HS398" s="62"/>
      <c r="HT398" s="62"/>
      <c r="HU398" s="62"/>
      <c r="HV398" s="62"/>
      <c r="HW398" s="62"/>
      <c r="HX398" s="62"/>
      <c r="HY398" s="62"/>
      <c r="HZ398" s="62"/>
      <c r="IA398" s="62"/>
      <c r="IB398" s="62"/>
      <c r="IC398" s="62"/>
      <c r="ID398" s="62"/>
      <c r="IE398" s="62"/>
      <c r="IF398" s="62"/>
      <c r="IG398" s="62"/>
      <c r="IH398" s="62"/>
      <c r="II398" s="62"/>
      <c r="IJ398" s="62"/>
      <c r="IK398" s="62"/>
      <c r="IL398" s="62"/>
      <c r="IM398" s="62"/>
      <c r="IN398" s="62"/>
      <c r="IO398" s="62"/>
      <c r="IP398" s="62"/>
      <c r="IQ398" s="62"/>
      <c r="IR398" s="62"/>
      <c r="IS398" s="62"/>
      <c r="IT398" s="62"/>
      <c r="IU398" s="62"/>
      <c r="IV398" s="62"/>
      <c r="IW398" s="62"/>
      <c r="IX398" s="62"/>
      <c r="IY398" s="62"/>
      <c r="IZ398" s="62"/>
      <c r="JA398" s="62"/>
      <c r="JB398" s="62"/>
      <c r="JC398" s="62"/>
      <c r="JD398" s="62"/>
      <c r="JE398" s="62"/>
      <c r="JF398" s="62"/>
      <c r="JG398" s="62"/>
      <c r="JH398" s="62"/>
      <c r="JI398" s="62"/>
      <c r="JJ398" s="62"/>
      <c r="JK398" s="62"/>
      <c r="JL398" s="62"/>
      <c r="JM398" s="62"/>
      <c r="JN398" s="62"/>
      <c r="JO398" s="62"/>
      <c r="JP398" s="62"/>
      <c r="JQ398" s="62"/>
      <c r="JR398" s="62"/>
      <c r="JS398" s="62"/>
      <c r="JT398" s="62"/>
      <c r="JU398" s="62"/>
      <c r="JV398" s="62"/>
      <c r="JW398" s="62"/>
      <c r="JX398" s="62"/>
      <c r="JY398" s="62"/>
      <c r="JZ398" s="62"/>
      <c r="KA398" s="62"/>
      <c r="KB398" s="62"/>
      <c r="KC398" s="62"/>
      <c r="KD398" s="62"/>
      <c r="KE398" s="62"/>
      <c r="KF398" s="62"/>
      <c r="KG398" s="62"/>
      <c r="KH398" s="62"/>
      <c r="KI398" s="62"/>
      <c r="KJ398" s="62"/>
      <c r="KK398" s="62"/>
      <c r="KL398" s="62"/>
      <c r="KM398" s="62"/>
    </row>
    <row r="399" spans="3:299" s="13" customFormat="1" x14ac:dyDescent="0.25">
      <c r="C399" s="62"/>
      <c r="D399" s="62"/>
      <c r="E399" s="62"/>
      <c r="F399" s="62"/>
      <c r="I399" s="14"/>
      <c r="J399" s="63"/>
      <c r="K399" s="14"/>
      <c r="L399" s="63"/>
      <c r="M399" s="63"/>
      <c r="Q399" s="51"/>
      <c r="BU399" s="62"/>
      <c r="BV399" s="62"/>
      <c r="BW399" s="62"/>
      <c r="BX399" s="62"/>
      <c r="BY399" s="62"/>
      <c r="BZ399" s="62"/>
      <c r="CA399" s="62"/>
      <c r="CB399" s="62"/>
      <c r="CC399" s="62"/>
      <c r="CD399" s="62"/>
      <c r="CE399" s="62"/>
      <c r="CF399" s="62"/>
      <c r="CG399" s="6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62"/>
      <c r="DU399" s="62"/>
      <c r="DV399" s="62"/>
      <c r="DW399" s="62"/>
      <c r="DX399" s="62"/>
      <c r="DY399" s="62"/>
      <c r="DZ399" s="62"/>
      <c r="EA399" s="62"/>
      <c r="EB399" s="62"/>
      <c r="EC399" s="62"/>
      <c r="ED399" s="62"/>
      <c r="EE399" s="62"/>
      <c r="EF399" s="62"/>
      <c r="EG399" s="62"/>
      <c r="EH399" s="62"/>
      <c r="EI399" s="62"/>
      <c r="EJ399" s="62"/>
      <c r="EK399" s="62"/>
      <c r="EL399" s="62"/>
      <c r="EM399" s="62"/>
      <c r="EN399" s="62"/>
      <c r="EO399" s="62"/>
      <c r="EP399" s="62"/>
      <c r="EQ399" s="62"/>
      <c r="ER399" s="62"/>
      <c r="ES399" s="62"/>
      <c r="ET399" s="62"/>
      <c r="EU399" s="62"/>
      <c r="EV399" s="62"/>
      <c r="EW399" s="62"/>
      <c r="EX399" s="62"/>
      <c r="EY399" s="62"/>
      <c r="EZ399" s="62"/>
      <c r="FA399" s="62"/>
      <c r="FB399" s="62"/>
      <c r="FC399" s="62"/>
      <c r="FD399" s="62"/>
      <c r="FE399" s="62"/>
      <c r="FF399" s="62"/>
      <c r="FG399" s="62"/>
      <c r="FH399" s="62"/>
      <c r="FI399" s="62"/>
      <c r="FJ399" s="62"/>
      <c r="FK399" s="62"/>
      <c r="FL399" s="62"/>
      <c r="FM399" s="62"/>
      <c r="FN399" s="62"/>
      <c r="FO399" s="62"/>
      <c r="FP399" s="62"/>
      <c r="FQ399" s="62"/>
      <c r="FR399" s="62"/>
      <c r="FS399" s="62"/>
      <c r="FT399" s="62"/>
      <c r="FU399" s="62"/>
      <c r="FV399" s="62"/>
      <c r="FW399" s="62"/>
      <c r="FX399" s="62"/>
      <c r="FY399" s="62"/>
      <c r="FZ399" s="62"/>
      <c r="GA399" s="62"/>
      <c r="GB399" s="62"/>
      <c r="GC399" s="62"/>
      <c r="GD399" s="62"/>
      <c r="GE399" s="62"/>
      <c r="GF399" s="62"/>
      <c r="GG399" s="62"/>
      <c r="GH399" s="62"/>
      <c r="GI399" s="62"/>
      <c r="GJ399" s="62"/>
      <c r="GK399" s="62"/>
      <c r="GL399" s="62"/>
      <c r="GM399" s="62"/>
      <c r="GN399" s="62"/>
      <c r="GO399" s="62"/>
      <c r="GP399" s="62"/>
      <c r="GQ399" s="62"/>
      <c r="GR399" s="62"/>
      <c r="GS399" s="62"/>
      <c r="GT399" s="62"/>
      <c r="GU399" s="62"/>
      <c r="GV399" s="62"/>
      <c r="GW399" s="62"/>
      <c r="GX399" s="62"/>
      <c r="GY399" s="62"/>
      <c r="GZ399" s="62"/>
      <c r="HA399" s="62"/>
      <c r="HB399" s="62"/>
      <c r="HC399" s="62"/>
      <c r="HD399" s="62"/>
      <c r="HE399" s="62"/>
      <c r="HF399" s="62"/>
      <c r="HG399" s="62"/>
      <c r="HH399" s="62"/>
      <c r="HI399" s="62"/>
      <c r="HJ399" s="62"/>
      <c r="HK399" s="62"/>
      <c r="HL399" s="62"/>
      <c r="HM399" s="62"/>
      <c r="HN399" s="62"/>
      <c r="HO399" s="62"/>
      <c r="HP399" s="62"/>
      <c r="HQ399" s="62"/>
      <c r="HR399" s="62"/>
      <c r="HS399" s="62"/>
      <c r="HT399" s="62"/>
      <c r="HU399" s="62"/>
      <c r="HV399" s="62"/>
      <c r="HW399" s="62"/>
      <c r="HX399" s="62"/>
      <c r="HY399" s="62"/>
      <c r="HZ399" s="62"/>
      <c r="IA399" s="62"/>
      <c r="IB399" s="62"/>
      <c r="IC399" s="62"/>
      <c r="ID399" s="62"/>
      <c r="IE399" s="62"/>
      <c r="IF399" s="62"/>
      <c r="IG399" s="62"/>
      <c r="IH399" s="62"/>
      <c r="II399" s="62"/>
      <c r="IJ399" s="62"/>
      <c r="IK399" s="62"/>
      <c r="IL399" s="62"/>
      <c r="IM399" s="62"/>
      <c r="IN399" s="62"/>
      <c r="IO399" s="62"/>
      <c r="IP399" s="62"/>
      <c r="IQ399" s="62"/>
      <c r="IR399" s="62"/>
      <c r="IS399" s="62"/>
      <c r="IT399" s="62"/>
      <c r="IU399" s="62"/>
      <c r="IV399" s="62"/>
      <c r="IW399" s="62"/>
      <c r="IX399" s="62"/>
      <c r="IY399" s="62"/>
      <c r="IZ399" s="62"/>
      <c r="JA399" s="62"/>
      <c r="JB399" s="62"/>
      <c r="JC399" s="62"/>
      <c r="JD399" s="62"/>
      <c r="JE399" s="62"/>
      <c r="JF399" s="62"/>
      <c r="JG399" s="62"/>
      <c r="JH399" s="62"/>
      <c r="JI399" s="62"/>
      <c r="JJ399" s="62"/>
      <c r="JK399" s="62"/>
      <c r="JL399" s="62"/>
      <c r="JM399" s="62"/>
      <c r="JN399" s="62"/>
      <c r="JO399" s="62"/>
      <c r="JP399" s="62"/>
      <c r="JQ399" s="62"/>
      <c r="JR399" s="62"/>
      <c r="JS399" s="62"/>
      <c r="JT399" s="62"/>
      <c r="JU399" s="62"/>
      <c r="JV399" s="62"/>
      <c r="JW399" s="62"/>
      <c r="JX399" s="62"/>
      <c r="JY399" s="62"/>
      <c r="JZ399" s="62"/>
      <c r="KA399" s="62"/>
      <c r="KB399" s="62"/>
      <c r="KC399" s="62"/>
      <c r="KD399" s="62"/>
      <c r="KE399" s="62"/>
      <c r="KF399" s="62"/>
      <c r="KG399" s="62"/>
      <c r="KH399" s="62"/>
      <c r="KI399" s="62"/>
      <c r="KJ399" s="62"/>
      <c r="KK399" s="62"/>
      <c r="KL399" s="62"/>
      <c r="KM399" s="62"/>
    </row>
    <row r="400" spans="3:299" s="13" customFormat="1" x14ac:dyDescent="0.25">
      <c r="C400" s="62"/>
      <c r="D400" s="62"/>
      <c r="E400" s="62"/>
      <c r="F400" s="62"/>
      <c r="I400" s="14"/>
      <c r="J400" s="63"/>
      <c r="K400" s="14"/>
      <c r="L400" s="63"/>
      <c r="M400" s="63"/>
      <c r="Q400" s="51"/>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62"/>
      <c r="DU400" s="62"/>
      <c r="DV400" s="62"/>
      <c r="DW400" s="62"/>
      <c r="DX400" s="62"/>
      <c r="DY400" s="62"/>
      <c r="DZ400" s="62"/>
      <c r="EA400" s="62"/>
      <c r="EB400" s="62"/>
      <c r="EC400" s="62"/>
      <c r="ED400" s="62"/>
      <c r="EE400" s="62"/>
      <c r="EF400" s="62"/>
      <c r="EG400" s="62"/>
      <c r="EH400" s="62"/>
      <c r="EI400" s="62"/>
      <c r="EJ400" s="62"/>
      <c r="EK400" s="62"/>
      <c r="EL400" s="62"/>
      <c r="EM400" s="62"/>
      <c r="EN400" s="62"/>
      <c r="EO400" s="62"/>
      <c r="EP400" s="62"/>
      <c r="EQ400" s="62"/>
      <c r="ER400" s="62"/>
      <c r="ES400" s="62"/>
      <c r="ET400" s="62"/>
      <c r="EU400" s="62"/>
      <c r="EV400" s="62"/>
      <c r="EW400" s="62"/>
      <c r="EX400" s="62"/>
      <c r="EY400" s="62"/>
      <c r="EZ400" s="62"/>
      <c r="FA400" s="62"/>
      <c r="FB400" s="62"/>
      <c r="FC400" s="62"/>
      <c r="FD400" s="62"/>
      <c r="FE400" s="62"/>
      <c r="FF400" s="62"/>
      <c r="FG400" s="62"/>
      <c r="FH400" s="62"/>
      <c r="FI400" s="62"/>
      <c r="FJ400" s="62"/>
      <c r="FK400" s="62"/>
      <c r="FL400" s="62"/>
      <c r="FM400" s="62"/>
      <c r="FN400" s="62"/>
      <c r="FO400" s="62"/>
      <c r="FP400" s="62"/>
      <c r="FQ400" s="62"/>
      <c r="FR400" s="62"/>
      <c r="FS400" s="62"/>
      <c r="FT400" s="62"/>
      <c r="FU400" s="62"/>
      <c r="FV400" s="62"/>
      <c r="FW400" s="62"/>
      <c r="FX400" s="62"/>
      <c r="FY400" s="62"/>
      <c r="FZ400" s="62"/>
      <c r="GA400" s="62"/>
      <c r="GB400" s="62"/>
      <c r="GC400" s="62"/>
      <c r="GD400" s="62"/>
      <c r="GE400" s="62"/>
      <c r="GF400" s="62"/>
      <c r="GG400" s="62"/>
      <c r="GH400" s="62"/>
      <c r="GI400" s="62"/>
      <c r="GJ400" s="62"/>
      <c r="GK400" s="62"/>
      <c r="GL400" s="62"/>
      <c r="GM400" s="62"/>
      <c r="GN400" s="62"/>
      <c r="GO400" s="62"/>
      <c r="GP400" s="62"/>
      <c r="GQ400" s="62"/>
      <c r="GR400" s="62"/>
      <c r="GS400" s="62"/>
      <c r="GT400" s="62"/>
      <c r="GU400" s="62"/>
      <c r="GV400" s="62"/>
      <c r="GW400" s="62"/>
      <c r="GX400" s="62"/>
      <c r="GY400" s="62"/>
      <c r="GZ400" s="62"/>
      <c r="HA400" s="62"/>
      <c r="HB400" s="62"/>
      <c r="HC400" s="62"/>
      <c r="HD400" s="62"/>
      <c r="HE400" s="62"/>
      <c r="HF400" s="62"/>
      <c r="HG400" s="62"/>
      <c r="HH400" s="62"/>
      <c r="HI400" s="62"/>
      <c r="HJ400" s="62"/>
      <c r="HK400" s="62"/>
      <c r="HL400" s="62"/>
      <c r="HM400" s="62"/>
      <c r="HN400" s="62"/>
      <c r="HO400" s="62"/>
      <c r="HP400" s="62"/>
      <c r="HQ400" s="62"/>
      <c r="HR400" s="62"/>
      <c r="HS400" s="62"/>
      <c r="HT400" s="62"/>
      <c r="HU400" s="62"/>
      <c r="HV400" s="62"/>
      <c r="HW400" s="62"/>
      <c r="HX400" s="62"/>
      <c r="HY400" s="62"/>
      <c r="HZ400" s="62"/>
      <c r="IA400" s="62"/>
      <c r="IB400" s="62"/>
      <c r="IC400" s="62"/>
      <c r="ID400" s="62"/>
      <c r="IE400" s="62"/>
      <c r="IF400" s="62"/>
      <c r="IG400" s="62"/>
      <c r="IH400" s="62"/>
      <c r="II400" s="62"/>
      <c r="IJ400" s="62"/>
      <c r="IK400" s="62"/>
      <c r="IL400" s="62"/>
      <c r="IM400" s="62"/>
      <c r="IN400" s="62"/>
      <c r="IO400" s="62"/>
      <c r="IP400" s="62"/>
      <c r="IQ400" s="62"/>
      <c r="IR400" s="62"/>
      <c r="IS400" s="62"/>
      <c r="IT400" s="62"/>
      <c r="IU400" s="62"/>
      <c r="IV400" s="62"/>
      <c r="IW400" s="62"/>
      <c r="IX400" s="62"/>
      <c r="IY400" s="62"/>
      <c r="IZ400" s="62"/>
      <c r="JA400" s="62"/>
      <c r="JB400" s="62"/>
      <c r="JC400" s="62"/>
      <c r="JD400" s="62"/>
      <c r="JE400" s="62"/>
      <c r="JF400" s="62"/>
      <c r="JG400" s="62"/>
      <c r="JH400" s="62"/>
      <c r="JI400" s="62"/>
      <c r="JJ400" s="62"/>
      <c r="JK400" s="62"/>
      <c r="JL400" s="62"/>
      <c r="JM400" s="62"/>
      <c r="JN400" s="62"/>
      <c r="JO400" s="62"/>
      <c r="JP400" s="62"/>
      <c r="JQ400" s="62"/>
      <c r="JR400" s="62"/>
      <c r="JS400" s="62"/>
      <c r="JT400" s="62"/>
      <c r="JU400" s="62"/>
      <c r="JV400" s="62"/>
      <c r="JW400" s="62"/>
      <c r="JX400" s="62"/>
      <c r="JY400" s="62"/>
      <c r="JZ400" s="62"/>
      <c r="KA400" s="62"/>
      <c r="KB400" s="62"/>
      <c r="KC400" s="62"/>
      <c r="KD400" s="62"/>
      <c r="KE400" s="62"/>
      <c r="KF400" s="62"/>
      <c r="KG400" s="62"/>
      <c r="KH400" s="62"/>
      <c r="KI400" s="62"/>
      <c r="KJ400" s="62"/>
      <c r="KK400" s="62"/>
      <c r="KL400" s="62"/>
      <c r="KM400" s="62"/>
    </row>
    <row r="401" spans="3:299" s="13" customFormat="1" x14ac:dyDescent="0.25">
      <c r="C401" s="62"/>
      <c r="D401" s="62"/>
      <c r="E401" s="62"/>
      <c r="F401" s="62"/>
      <c r="I401" s="14"/>
      <c r="J401" s="63"/>
      <c r="K401" s="14"/>
      <c r="L401" s="63"/>
      <c r="M401" s="63"/>
      <c r="Q401" s="51"/>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c r="EW401" s="62"/>
      <c r="EX401" s="62"/>
      <c r="EY401" s="62"/>
      <c r="EZ401" s="62"/>
      <c r="FA401" s="62"/>
      <c r="FB401" s="62"/>
      <c r="FC401" s="62"/>
      <c r="FD401" s="62"/>
      <c r="FE401" s="62"/>
      <c r="FF401" s="62"/>
      <c r="FG401" s="62"/>
      <c r="FH401" s="62"/>
      <c r="FI401" s="62"/>
      <c r="FJ401" s="62"/>
      <c r="FK401" s="62"/>
      <c r="FL401" s="62"/>
      <c r="FM401" s="62"/>
      <c r="FN401" s="62"/>
      <c r="FO401" s="62"/>
      <c r="FP401" s="62"/>
      <c r="FQ401" s="62"/>
      <c r="FR401" s="62"/>
      <c r="FS401" s="62"/>
      <c r="FT401" s="62"/>
      <c r="FU401" s="62"/>
      <c r="FV401" s="62"/>
      <c r="FW401" s="62"/>
      <c r="FX401" s="62"/>
      <c r="FY401" s="62"/>
      <c r="FZ401" s="62"/>
      <c r="GA401" s="62"/>
      <c r="GB401" s="62"/>
      <c r="GC401" s="62"/>
      <c r="GD401" s="62"/>
      <c r="GE401" s="62"/>
      <c r="GF401" s="62"/>
      <c r="GG401" s="62"/>
      <c r="GH401" s="62"/>
      <c r="GI401" s="62"/>
      <c r="GJ401" s="62"/>
      <c r="GK401" s="62"/>
      <c r="GL401" s="62"/>
      <c r="GM401" s="62"/>
      <c r="GN401" s="62"/>
      <c r="GO401" s="62"/>
      <c r="GP401" s="62"/>
      <c r="GQ401" s="62"/>
      <c r="GR401" s="62"/>
      <c r="GS401" s="62"/>
      <c r="GT401" s="62"/>
      <c r="GU401" s="62"/>
      <c r="GV401" s="62"/>
      <c r="GW401" s="62"/>
      <c r="GX401" s="62"/>
      <c r="GY401" s="62"/>
      <c r="GZ401" s="62"/>
      <c r="HA401" s="62"/>
      <c r="HB401" s="62"/>
      <c r="HC401" s="62"/>
      <c r="HD401" s="62"/>
      <c r="HE401" s="62"/>
      <c r="HF401" s="62"/>
      <c r="HG401" s="62"/>
      <c r="HH401" s="62"/>
      <c r="HI401" s="62"/>
      <c r="HJ401" s="62"/>
      <c r="HK401" s="62"/>
      <c r="HL401" s="62"/>
      <c r="HM401" s="62"/>
      <c r="HN401" s="62"/>
      <c r="HO401" s="62"/>
      <c r="HP401" s="62"/>
      <c r="HQ401" s="62"/>
      <c r="HR401" s="62"/>
      <c r="HS401" s="62"/>
      <c r="HT401" s="62"/>
      <c r="HU401" s="62"/>
      <c r="HV401" s="62"/>
      <c r="HW401" s="62"/>
      <c r="HX401" s="62"/>
      <c r="HY401" s="62"/>
      <c r="HZ401" s="62"/>
      <c r="IA401" s="62"/>
      <c r="IB401" s="62"/>
      <c r="IC401" s="62"/>
      <c r="ID401" s="62"/>
      <c r="IE401" s="62"/>
      <c r="IF401" s="62"/>
      <c r="IG401" s="62"/>
      <c r="IH401" s="62"/>
      <c r="II401" s="62"/>
      <c r="IJ401" s="62"/>
      <c r="IK401" s="62"/>
      <c r="IL401" s="62"/>
      <c r="IM401" s="62"/>
      <c r="IN401" s="62"/>
      <c r="IO401" s="62"/>
      <c r="IP401" s="62"/>
      <c r="IQ401" s="62"/>
      <c r="IR401" s="62"/>
      <c r="IS401" s="62"/>
      <c r="IT401" s="62"/>
      <c r="IU401" s="62"/>
      <c r="IV401" s="62"/>
      <c r="IW401" s="62"/>
      <c r="IX401" s="62"/>
      <c r="IY401" s="62"/>
      <c r="IZ401" s="62"/>
      <c r="JA401" s="62"/>
      <c r="JB401" s="62"/>
      <c r="JC401" s="62"/>
      <c r="JD401" s="62"/>
      <c r="JE401" s="62"/>
      <c r="JF401" s="62"/>
      <c r="JG401" s="62"/>
      <c r="JH401" s="62"/>
      <c r="JI401" s="62"/>
      <c r="JJ401" s="62"/>
      <c r="JK401" s="62"/>
      <c r="JL401" s="62"/>
      <c r="JM401" s="62"/>
      <c r="JN401" s="62"/>
      <c r="JO401" s="62"/>
      <c r="JP401" s="62"/>
      <c r="JQ401" s="62"/>
      <c r="JR401" s="62"/>
      <c r="JS401" s="62"/>
      <c r="JT401" s="62"/>
      <c r="JU401" s="62"/>
      <c r="JV401" s="62"/>
      <c r="JW401" s="62"/>
      <c r="JX401" s="62"/>
      <c r="JY401" s="62"/>
      <c r="JZ401" s="62"/>
      <c r="KA401" s="62"/>
      <c r="KB401" s="62"/>
      <c r="KC401" s="62"/>
      <c r="KD401" s="62"/>
      <c r="KE401" s="62"/>
      <c r="KF401" s="62"/>
      <c r="KG401" s="62"/>
      <c r="KH401" s="62"/>
      <c r="KI401" s="62"/>
      <c r="KJ401" s="62"/>
      <c r="KK401" s="62"/>
      <c r="KL401" s="62"/>
      <c r="KM401" s="62"/>
    </row>
    <row r="402" spans="3:299" s="13" customFormat="1" x14ac:dyDescent="0.25">
      <c r="C402" s="62"/>
      <c r="D402" s="62"/>
      <c r="E402" s="62"/>
      <c r="F402" s="62"/>
      <c r="I402" s="14"/>
      <c r="J402" s="63"/>
      <c r="K402" s="14"/>
      <c r="L402" s="63"/>
      <c r="M402" s="63"/>
      <c r="Q402" s="51"/>
      <c r="BU402" s="62"/>
      <c r="BV402" s="62"/>
      <c r="BW402" s="62"/>
      <c r="BX402" s="62"/>
      <c r="BY402" s="62"/>
      <c r="BZ402" s="62"/>
      <c r="CA402" s="62"/>
      <c r="CB402" s="62"/>
      <c r="CC402" s="62"/>
      <c r="CD402" s="62"/>
      <c r="CE402" s="62"/>
      <c r="CF402" s="62"/>
      <c r="CG402" s="62"/>
      <c r="CH402" s="62"/>
      <c r="CI402" s="62"/>
      <c r="CJ402" s="62"/>
      <c r="CK402" s="62"/>
      <c r="CL402" s="62"/>
      <c r="CM402" s="62"/>
      <c r="CN402" s="62"/>
      <c r="CO402" s="62"/>
      <c r="CP402" s="62"/>
      <c r="CQ402" s="62"/>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O402" s="62"/>
      <c r="DP402" s="62"/>
      <c r="DQ402" s="62"/>
      <c r="DR402" s="62"/>
      <c r="DS402" s="62"/>
      <c r="DT402" s="62"/>
      <c r="DU402" s="62"/>
      <c r="DV402" s="62"/>
      <c r="DW402" s="62"/>
      <c r="DX402" s="62"/>
      <c r="DY402" s="62"/>
      <c r="DZ402" s="62"/>
      <c r="EA402" s="62"/>
      <c r="EB402" s="62"/>
      <c r="EC402" s="62"/>
      <c r="ED402" s="62"/>
      <c r="EE402" s="62"/>
      <c r="EF402" s="62"/>
      <c r="EG402" s="62"/>
      <c r="EH402" s="62"/>
      <c r="EI402" s="62"/>
      <c r="EJ402" s="62"/>
      <c r="EK402" s="62"/>
      <c r="EL402" s="62"/>
      <c r="EM402" s="62"/>
      <c r="EN402" s="62"/>
      <c r="EO402" s="62"/>
      <c r="EP402" s="62"/>
      <c r="EQ402" s="62"/>
      <c r="ER402" s="62"/>
      <c r="ES402" s="62"/>
      <c r="ET402" s="62"/>
      <c r="EU402" s="62"/>
      <c r="EV402" s="62"/>
      <c r="EW402" s="62"/>
      <c r="EX402" s="62"/>
      <c r="EY402" s="62"/>
      <c r="EZ402" s="62"/>
      <c r="FA402" s="62"/>
      <c r="FB402" s="62"/>
      <c r="FC402" s="62"/>
      <c r="FD402" s="62"/>
      <c r="FE402" s="62"/>
      <c r="FF402" s="62"/>
      <c r="FG402" s="62"/>
      <c r="FH402" s="62"/>
      <c r="FI402" s="62"/>
      <c r="FJ402" s="62"/>
      <c r="FK402" s="62"/>
      <c r="FL402" s="62"/>
      <c r="FM402" s="62"/>
      <c r="FN402" s="62"/>
      <c r="FO402" s="62"/>
      <c r="FP402" s="62"/>
      <c r="FQ402" s="62"/>
      <c r="FR402" s="62"/>
      <c r="FS402" s="62"/>
      <c r="FT402" s="62"/>
      <c r="FU402" s="62"/>
      <c r="FV402" s="62"/>
      <c r="FW402" s="62"/>
      <c r="FX402" s="62"/>
      <c r="FY402" s="62"/>
      <c r="FZ402" s="62"/>
      <c r="GA402" s="62"/>
      <c r="GB402" s="62"/>
      <c r="GC402" s="62"/>
      <c r="GD402" s="62"/>
      <c r="GE402" s="62"/>
      <c r="GF402" s="62"/>
      <c r="GG402" s="62"/>
      <c r="GH402" s="62"/>
      <c r="GI402" s="62"/>
      <c r="GJ402" s="62"/>
      <c r="GK402" s="62"/>
      <c r="GL402" s="62"/>
      <c r="GM402" s="62"/>
      <c r="GN402" s="62"/>
      <c r="GO402" s="62"/>
      <c r="GP402" s="62"/>
      <c r="GQ402" s="62"/>
      <c r="GR402" s="62"/>
      <c r="GS402" s="62"/>
      <c r="GT402" s="62"/>
      <c r="GU402" s="62"/>
      <c r="GV402" s="62"/>
      <c r="GW402" s="62"/>
      <c r="GX402" s="62"/>
      <c r="GY402" s="62"/>
      <c r="GZ402" s="62"/>
      <c r="HA402" s="62"/>
      <c r="HB402" s="62"/>
      <c r="HC402" s="62"/>
      <c r="HD402" s="62"/>
      <c r="HE402" s="62"/>
      <c r="HF402" s="62"/>
      <c r="HG402" s="62"/>
      <c r="HH402" s="62"/>
      <c r="HI402" s="62"/>
      <c r="HJ402" s="62"/>
      <c r="HK402" s="62"/>
      <c r="HL402" s="62"/>
      <c r="HM402" s="62"/>
      <c r="HN402" s="62"/>
      <c r="HO402" s="62"/>
      <c r="HP402" s="62"/>
      <c r="HQ402" s="62"/>
      <c r="HR402" s="62"/>
      <c r="HS402" s="62"/>
      <c r="HT402" s="62"/>
      <c r="HU402" s="62"/>
      <c r="HV402" s="62"/>
      <c r="HW402" s="62"/>
      <c r="HX402" s="62"/>
      <c r="HY402" s="62"/>
      <c r="HZ402" s="62"/>
      <c r="IA402" s="62"/>
      <c r="IB402" s="62"/>
      <c r="IC402" s="62"/>
      <c r="ID402" s="62"/>
      <c r="IE402" s="62"/>
      <c r="IF402" s="62"/>
      <c r="IG402" s="62"/>
      <c r="IH402" s="62"/>
      <c r="II402" s="62"/>
      <c r="IJ402" s="62"/>
      <c r="IK402" s="62"/>
      <c r="IL402" s="62"/>
      <c r="IM402" s="62"/>
      <c r="IN402" s="62"/>
      <c r="IO402" s="62"/>
      <c r="IP402" s="62"/>
      <c r="IQ402" s="62"/>
      <c r="IR402" s="62"/>
      <c r="IS402" s="62"/>
      <c r="IT402" s="62"/>
      <c r="IU402" s="62"/>
      <c r="IV402" s="62"/>
      <c r="IW402" s="62"/>
      <c r="IX402" s="62"/>
      <c r="IY402" s="62"/>
      <c r="IZ402" s="62"/>
      <c r="JA402" s="62"/>
      <c r="JB402" s="62"/>
      <c r="JC402" s="62"/>
      <c r="JD402" s="62"/>
      <c r="JE402" s="62"/>
      <c r="JF402" s="62"/>
      <c r="JG402" s="62"/>
      <c r="JH402" s="62"/>
      <c r="JI402" s="62"/>
      <c r="JJ402" s="62"/>
      <c r="JK402" s="62"/>
      <c r="JL402" s="62"/>
      <c r="JM402" s="62"/>
      <c r="JN402" s="62"/>
      <c r="JO402" s="62"/>
      <c r="JP402" s="62"/>
      <c r="JQ402" s="62"/>
      <c r="JR402" s="62"/>
      <c r="JS402" s="62"/>
      <c r="JT402" s="62"/>
      <c r="JU402" s="62"/>
      <c r="JV402" s="62"/>
      <c r="JW402" s="62"/>
      <c r="JX402" s="62"/>
      <c r="JY402" s="62"/>
      <c r="JZ402" s="62"/>
      <c r="KA402" s="62"/>
      <c r="KB402" s="62"/>
      <c r="KC402" s="62"/>
      <c r="KD402" s="62"/>
      <c r="KE402" s="62"/>
      <c r="KF402" s="62"/>
      <c r="KG402" s="62"/>
      <c r="KH402" s="62"/>
      <c r="KI402" s="62"/>
      <c r="KJ402" s="62"/>
      <c r="KK402" s="62"/>
      <c r="KL402" s="62"/>
      <c r="KM402" s="62"/>
    </row>
    <row r="403" spans="3:299" s="13" customFormat="1" x14ac:dyDescent="0.25">
      <c r="C403" s="62"/>
      <c r="D403" s="62"/>
      <c r="E403" s="62"/>
      <c r="F403" s="62"/>
      <c r="I403" s="14"/>
      <c r="J403" s="63"/>
      <c r="K403" s="14"/>
      <c r="L403" s="63"/>
      <c r="M403" s="63"/>
      <c r="Q403" s="51"/>
      <c r="BU403" s="62"/>
      <c r="BV403" s="62"/>
      <c r="BW403" s="62"/>
      <c r="BX403" s="62"/>
      <c r="BY403" s="62"/>
      <c r="BZ403" s="62"/>
      <c r="CA403" s="62"/>
      <c r="CB403" s="62"/>
      <c r="CC403" s="62"/>
      <c r="CD403" s="62"/>
      <c r="CE403" s="62"/>
      <c r="CF403" s="62"/>
      <c r="CG403" s="62"/>
      <c r="CH403" s="62"/>
      <c r="CI403" s="62"/>
      <c r="CJ403" s="62"/>
      <c r="CK403" s="62"/>
      <c r="CL403" s="62"/>
      <c r="CM403" s="62"/>
      <c r="CN403" s="62"/>
      <c r="CO403" s="62"/>
      <c r="CP403" s="62"/>
      <c r="CQ403" s="62"/>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O403" s="62"/>
      <c r="DP403" s="62"/>
      <c r="DQ403" s="62"/>
      <c r="DR403" s="62"/>
      <c r="DS403" s="62"/>
      <c r="DT403" s="62"/>
      <c r="DU403" s="62"/>
      <c r="DV403" s="62"/>
      <c r="DW403" s="62"/>
      <c r="DX403" s="62"/>
      <c r="DY403" s="62"/>
      <c r="DZ403" s="62"/>
      <c r="EA403" s="62"/>
      <c r="EB403" s="62"/>
      <c r="EC403" s="62"/>
      <c r="ED403" s="62"/>
      <c r="EE403" s="62"/>
      <c r="EF403" s="62"/>
      <c r="EG403" s="62"/>
      <c r="EH403" s="62"/>
      <c r="EI403" s="62"/>
      <c r="EJ403" s="62"/>
      <c r="EK403" s="62"/>
      <c r="EL403" s="62"/>
      <c r="EM403" s="62"/>
      <c r="EN403" s="62"/>
      <c r="EO403" s="62"/>
      <c r="EP403" s="62"/>
      <c r="EQ403" s="62"/>
      <c r="ER403" s="62"/>
      <c r="ES403" s="62"/>
      <c r="ET403" s="62"/>
      <c r="EU403" s="62"/>
      <c r="EV403" s="62"/>
      <c r="EW403" s="62"/>
      <c r="EX403" s="62"/>
      <c r="EY403" s="62"/>
      <c r="EZ403" s="62"/>
      <c r="FA403" s="62"/>
      <c r="FB403" s="62"/>
      <c r="FC403" s="62"/>
      <c r="FD403" s="62"/>
      <c r="FE403" s="62"/>
      <c r="FF403" s="62"/>
      <c r="FG403" s="62"/>
      <c r="FH403" s="62"/>
      <c r="FI403" s="62"/>
      <c r="FJ403" s="62"/>
      <c r="FK403" s="62"/>
      <c r="FL403" s="62"/>
      <c r="FM403" s="62"/>
      <c r="FN403" s="62"/>
      <c r="FO403" s="62"/>
      <c r="FP403" s="62"/>
      <c r="FQ403" s="62"/>
      <c r="FR403" s="62"/>
      <c r="FS403" s="62"/>
      <c r="FT403" s="62"/>
      <c r="FU403" s="62"/>
      <c r="FV403" s="62"/>
      <c r="FW403" s="62"/>
      <c r="FX403" s="62"/>
      <c r="FY403" s="62"/>
      <c r="FZ403" s="62"/>
      <c r="GA403" s="62"/>
      <c r="GB403" s="62"/>
      <c r="GC403" s="62"/>
      <c r="GD403" s="62"/>
      <c r="GE403" s="62"/>
      <c r="GF403" s="62"/>
      <c r="GG403" s="62"/>
      <c r="GH403" s="62"/>
      <c r="GI403" s="62"/>
      <c r="GJ403" s="62"/>
      <c r="GK403" s="62"/>
      <c r="GL403" s="62"/>
      <c r="GM403" s="62"/>
      <c r="GN403" s="62"/>
      <c r="GO403" s="62"/>
      <c r="GP403" s="62"/>
      <c r="GQ403" s="62"/>
      <c r="GR403" s="62"/>
      <c r="GS403" s="62"/>
      <c r="GT403" s="62"/>
      <c r="GU403" s="62"/>
      <c r="GV403" s="62"/>
      <c r="GW403" s="62"/>
      <c r="GX403" s="62"/>
      <c r="GY403" s="62"/>
      <c r="GZ403" s="62"/>
      <c r="HA403" s="62"/>
      <c r="HB403" s="62"/>
      <c r="HC403" s="62"/>
      <c r="HD403" s="62"/>
      <c r="HE403" s="62"/>
      <c r="HF403" s="62"/>
      <c r="HG403" s="62"/>
      <c r="HH403" s="62"/>
      <c r="HI403" s="62"/>
      <c r="HJ403" s="62"/>
      <c r="HK403" s="62"/>
      <c r="HL403" s="62"/>
      <c r="HM403" s="62"/>
      <c r="HN403" s="62"/>
      <c r="HO403" s="62"/>
      <c r="HP403" s="62"/>
      <c r="HQ403" s="62"/>
      <c r="HR403" s="62"/>
      <c r="HS403" s="62"/>
      <c r="HT403" s="62"/>
      <c r="HU403" s="62"/>
      <c r="HV403" s="62"/>
      <c r="HW403" s="62"/>
      <c r="HX403" s="62"/>
      <c r="HY403" s="62"/>
      <c r="HZ403" s="62"/>
      <c r="IA403" s="62"/>
      <c r="IB403" s="62"/>
      <c r="IC403" s="62"/>
      <c r="ID403" s="62"/>
      <c r="IE403" s="62"/>
      <c r="IF403" s="62"/>
      <c r="IG403" s="62"/>
      <c r="IH403" s="62"/>
      <c r="II403" s="62"/>
      <c r="IJ403" s="62"/>
      <c r="IK403" s="62"/>
      <c r="IL403" s="62"/>
      <c r="IM403" s="62"/>
      <c r="IN403" s="62"/>
      <c r="IO403" s="62"/>
      <c r="IP403" s="62"/>
      <c r="IQ403" s="62"/>
      <c r="IR403" s="62"/>
      <c r="IS403" s="62"/>
      <c r="IT403" s="62"/>
      <c r="IU403" s="62"/>
      <c r="IV403" s="62"/>
      <c r="IW403" s="62"/>
      <c r="IX403" s="62"/>
      <c r="IY403" s="62"/>
      <c r="IZ403" s="62"/>
      <c r="JA403" s="62"/>
      <c r="JB403" s="62"/>
      <c r="JC403" s="62"/>
      <c r="JD403" s="62"/>
      <c r="JE403" s="62"/>
      <c r="JF403" s="62"/>
      <c r="JG403" s="62"/>
      <c r="JH403" s="62"/>
      <c r="JI403" s="62"/>
      <c r="JJ403" s="62"/>
      <c r="JK403" s="62"/>
      <c r="JL403" s="62"/>
      <c r="JM403" s="62"/>
      <c r="JN403" s="62"/>
      <c r="JO403" s="62"/>
      <c r="JP403" s="62"/>
      <c r="JQ403" s="62"/>
      <c r="JR403" s="62"/>
      <c r="JS403" s="62"/>
      <c r="JT403" s="62"/>
      <c r="JU403" s="62"/>
      <c r="JV403" s="62"/>
      <c r="JW403" s="62"/>
      <c r="JX403" s="62"/>
      <c r="JY403" s="62"/>
      <c r="JZ403" s="62"/>
      <c r="KA403" s="62"/>
      <c r="KB403" s="62"/>
      <c r="KC403" s="62"/>
      <c r="KD403" s="62"/>
      <c r="KE403" s="62"/>
      <c r="KF403" s="62"/>
      <c r="KG403" s="62"/>
      <c r="KH403" s="62"/>
      <c r="KI403" s="62"/>
      <c r="KJ403" s="62"/>
      <c r="KK403" s="62"/>
      <c r="KL403" s="62"/>
      <c r="KM403" s="62"/>
    </row>
    <row r="404" spans="3:299" s="13" customFormat="1" x14ac:dyDescent="0.25">
      <c r="C404" s="62"/>
      <c r="D404" s="62"/>
      <c r="E404" s="62"/>
      <c r="F404" s="62"/>
      <c r="I404" s="14"/>
      <c r="J404" s="63"/>
      <c r="K404" s="14"/>
      <c r="L404" s="63"/>
      <c r="M404" s="63"/>
      <c r="Q404" s="51"/>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O404" s="62"/>
      <c r="DP404" s="62"/>
      <c r="DQ404" s="62"/>
      <c r="DR404" s="62"/>
      <c r="DS404" s="62"/>
      <c r="DT404" s="62"/>
      <c r="DU404" s="62"/>
      <c r="DV404" s="62"/>
      <c r="DW404" s="62"/>
      <c r="DX404" s="62"/>
      <c r="DY404" s="62"/>
      <c r="DZ404" s="62"/>
      <c r="EA404" s="62"/>
      <c r="EB404" s="62"/>
      <c r="EC404" s="62"/>
      <c r="ED404" s="62"/>
      <c r="EE404" s="62"/>
      <c r="EF404" s="62"/>
      <c r="EG404" s="62"/>
      <c r="EH404" s="62"/>
      <c r="EI404" s="62"/>
      <c r="EJ404" s="62"/>
      <c r="EK404" s="62"/>
      <c r="EL404" s="62"/>
      <c r="EM404" s="62"/>
      <c r="EN404" s="62"/>
      <c r="EO404" s="62"/>
      <c r="EP404" s="62"/>
      <c r="EQ404" s="62"/>
      <c r="ER404" s="62"/>
      <c r="ES404" s="62"/>
      <c r="ET404" s="62"/>
      <c r="EU404" s="62"/>
      <c r="EV404" s="62"/>
      <c r="EW404" s="62"/>
      <c r="EX404" s="62"/>
      <c r="EY404" s="62"/>
      <c r="EZ404" s="62"/>
      <c r="FA404" s="62"/>
      <c r="FB404" s="62"/>
      <c r="FC404" s="62"/>
      <c r="FD404" s="62"/>
      <c r="FE404" s="62"/>
      <c r="FF404" s="62"/>
      <c r="FG404" s="62"/>
      <c r="FH404" s="62"/>
      <c r="FI404" s="62"/>
      <c r="FJ404" s="62"/>
      <c r="FK404" s="62"/>
      <c r="FL404" s="62"/>
      <c r="FM404" s="62"/>
      <c r="FN404" s="62"/>
      <c r="FO404" s="62"/>
      <c r="FP404" s="62"/>
      <c r="FQ404" s="62"/>
      <c r="FR404" s="62"/>
      <c r="FS404" s="62"/>
      <c r="FT404" s="62"/>
      <c r="FU404" s="62"/>
      <c r="FV404" s="62"/>
      <c r="FW404" s="62"/>
      <c r="FX404" s="62"/>
      <c r="FY404" s="62"/>
      <c r="FZ404" s="62"/>
      <c r="GA404" s="62"/>
      <c r="GB404" s="62"/>
      <c r="GC404" s="62"/>
      <c r="GD404" s="62"/>
      <c r="GE404" s="62"/>
      <c r="GF404" s="62"/>
      <c r="GG404" s="62"/>
      <c r="GH404" s="62"/>
      <c r="GI404" s="62"/>
      <c r="GJ404" s="62"/>
      <c r="GK404" s="62"/>
      <c r="GL404" s="62"/>
      <c r="GM404" s="62"/>
      <c r="GN404" s="62"/>
      <c r="GO404" s="62"/>
      <c r="GP404" s="62"/>
      <c r="GQ404" s="62"/>
      <c r="GR404" s="62"/>
      <c r="GS404" s="62"/>
      <c r="GT404" s="62"/>
      <c r="GU404" s="62"/>
      <c r="GV404" s="62"/>
      <c r="GW404" s="62"/>
      <c r="GX404" s="62"/>
      <c r="GY404" s="62"/>
      <c r="GZ404" s="62"/>
      <c r="HA404" s="62"/>
      <c r="HB404" s="62"/>
      <c r="HC404" s="62"/>
      <c r="HD404" s="62"/>
      <c r="HE404" s="62"/>
      <c r="HF404" s="62"/>
      <c r="HG404" s="62"/>
      <c r="HH404" s="62"/>
      <c r="HI404" s="62"/>
      <c r="HJ404" s="62"/>
      <c r="HK404" s="62"/>
      <c r="HL404" s="62"/>
      <c r="HM404" s="62"/>
      <c r="HN404" s="62"/>
      <c r="HO404" s="62"/>
      <c r="HP404" s="62"/>
      <c r="HQ404" s="62"/>
      <c r="HR404" s="62"/>
      <c r="HS404" s="62"/>
      <c r="HT404" s="62"/>
      <c r="HU404" s="62"/>
      <c r="HV404" s="62"/>
      <c r="HW404" s="62"/>
      <c r="HX404" s="62"/>
      <c r="HY404" s="62"/>
      <c r="HZ404" s="62"/>
      <c r="IA404" s="62"/>
      <c r="IB404" s="62"/>
      <c r="IC404" s="62"/>
      <c r="ID404" s="62"/>
      <c r="IE404" s="62"/>
      <c r="IF404" s="62"/>
      <c r="IG404" s="62"/>
      <c r="IH404" s="62"/>
      <c r="II404" s="62"/>
      <c r="IJ404" s="62"/>
      <c r="IK404" s="62"/>
      <c r="IL404" s="62"/>
      <c r="IM404" s="62"/>
      <c r="IN404" s="62"/>
      <c r="IO404" s="62"/>
      <c r="IP404" s="62"/>
      <c r="IQ404" s="62"/>
      <c r="IR404" s="62"/>
      <c r="IS404" s="62"/>
      <c r="IT404" s="62"/>
      <c r="IU404" s="62"/>
      <c r="IV404" s="62"/>
      <c r="IW404" s="62"/>
      <c r="IX404" s="62"/>
      <c r="IY404" s="62"/>
      <c r="IZ404" s="62"/>
      <c r="JA404" s="62"/>
      <c r="JB404" s="62"/>
      <c r="JC404" s="62"/>
      <c r="JD404" s="62"/>
      <c r="JE404" s="62"/>
      <c r="JF404" s="62"/>
      <c r="JG404" s="62"/>
      <c r="JH404" s="62"/>
      <c r="JI404" s="62"/>
      <c r="JJ404" s="62"/>
      <c r="JK404" s="62"/>
      <c r="JL404" s="62"/>
      <c r="JM404" s="62"/>
      <c r="JN404" s="62"/>
      <c r="JO404" s="62"/>
      <c r="JP404" s="62"/>
      <c r="JQ404" s="62"/>
      <c r="JR404" s="62"/>
      <c r="JS404" s="62"/>
      <c r="JT404" s="62"/>
      <c r="JU404" s="62"/>
      <c r="JV404" s="62"/>
      <c r="JW404" s="62"/>
      <c r="JX404" s="62"/>
      <c r="JY404" s="62"/>
      <c r="JZ404" s="62"/>
      <c r="KA404" s="62"/>
      <c r="KB404" s="62"/>
      <c r="KC404" s="62"/>
      <c r="KD404" s="62"/>
      <c r="KE404" s="62"/>
      <c r="KF404" s="62"/>
      <c r="KG404" s="62"/>
      <c r="KH404" s="62"/>
      <c r="KI404" s="62"/>
      <c r="KJ404" s="62"/>
      <c r="KK404" s="62"/>
      <c r="KL404" s="62"/>
      <c r="KM404" s="62"/>
    </row>
    <row r="405" spans="3:299" s="13" customFormat="1" x14ac:dyDescent="0.25">
      <c r="C405" s="62"/>
      <c r="D405" s="62"/>
      <c r="E405" s="62"/>
      <c r="F405" s="62"/>
      <c r="I405" s="14"/>
      <c r="J405" s="63"/>
      <c r="K405" s="14"/>
      <c r="L405" s="63"/>
      <c r="M405" s="63"/>
      <c r="Q405" s="51"/>
      <c r="BU405" s="62"/>
      <c r="BV405" s="62"/>
      <c r="BW405" s="62"/>
      <c r="BX405" s="62"/>
      <c r="BY405" s="62"/>
      <c r="BZ405" s="62"/>
      <c r="CA405" s="62"/>
      <c r="CB405" s="62"/>
      <c r="CC405" s="62"/>
      <c r="CD405" s="62"/>
      <c r="CE405" s="62"/>
      <c r="CF405" s="62"/>
      <c r="CG405" s="62"/>
      <c r="CH405" s="62"/>
      <c r="CI405" s="62"/>
      <c r="CJ405" s="62"/>
      <c r="CK405" s="62"/>
      <c r="CL405" s="62"/>
      <c r="CM405" s="62"/>
      <c r="CN405" s="62"/>
      <c r="CO405" s="62"/>
      <c r="CP405" s="62"/>
      <c r="CQ405" s="62"/>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62"/>
      <c r="EC405" s="62"/>
      <c r="ED405" s="62"/>
      <c r="EE405" s="62"/>
      <c r="EF405" s="62"/>
      <c r="EG405" s="62"/>
      <c r="EH405" s="62"/>
      <c r="EI405" s="62"/>
      <c r="EJ405" s="62"/>
      <c r="EK405" s="62"/>
      <c r="EL405" s="62"/>
      <c r="EM405" s="62"/>
      <c r="EN405" s="62"/>
      <c r="EO405" s="62"/>
      <c r="EP405" s="62"/>
      <c r="EQ405" s="62"/>
      <c r="ER405" s="62"/>
      <c r="ES405" s="62"/>
      <c r="ET405" s="62"/>
      <c r="EU405" s="62"/>
      <c r="EV405" s="62"/>
      <c r="EW405" s="62"/>
      <c r="EX405" s="62"/>
      <c r="EY405" s="62"/>
      <c r="EZ405" s="62"/>
      <c r="FA405" s="62"/>
      <c r="FB405" s="62"/>
      <c r="FC405" s="62"/>
      <c r="FD405" s="62"/>
      <c r="FE405" s="62"/>
      <c r="FF405" s="62"/>
      <c r="FG405" s="62"/>
      <c r="FH405" s="62"/>
      <c r="FI405" s="62"/>
      <c r="FJ405" s="62"/>
      <c r="FK405" s="62"/>
      <c r="FL405" s="62"/>
      <c r="FM405" s="62"/>
      <c r="FN405" s="62"/>
      <c r="FO405" s="62"/>
      <c r="FP405" s="62"/>
      <c r="FQ405" s="62"/>
      <c r="FR405" s="62"/>
      <c r="FS405" s="62"/>
      <c r="FT405" s="62"/>
      <c r="FU405" s="62"/>
      <c r="FV405" s="62"/>
      <c r="FW405" s="62"/>
      <c r="FX405" s="62"/>
      <c r="FY405" s="62"/>
      <c r="FZ405" s="62"/>
      <c r="GA405" s="62"/>
      <c r="GB405" s="62"/>
      <c r="GC405" s="62"/>
      <c r="GD405" s="62"/>
      <c r="GE405" s="62"/>
      <c r="GF405" s="62"/>
      <c r="GG405" s="62"/>
      <c r="GH405" s="62"/>
      <c r="GI405" s="62"/>
      <c r="GJ405" s="62"/>
      <c r="GK405" s="62"/>
      <c r="GL405" s="62"/>
      <c r="GM405" s="62"/>
      <c r="GN405" s="62"/>
      <c r="GO405" s="62"/>
      <c r="GP405" s="62"/>
      <c r="GQ405" s="62"/>
      <c r="GR405" s="62"/>
      <c r="GS405" s="62"/>
      <c r="GT405" s="62"/>
      <c r="GU405" s="62"/>
      <c r="GV405" s="62"/>
      <c r="GW405" s="62"/>
      <c r="GX405" s="62"/>
      <c r="GY405" s="62"/>
      <c r="GZ405" s="62"/>
      <c r="HA405" s="62"/>
      <c r="HB405" s="62"/>
      <c r="HC405" s="62"/>
      <c r="HD405" s="62"/>
      <c r="HE405" s="62"/>
      <c r="HF405" s="62"/>
      <c r="HG405" s="62"/>
      <c r="HH405" s="62"/>
      <c r="HI405" s="62"/>
      <c r="HJ405" s="62"/>
      <c r="HK405" s="62"/>
      <c r="HL405" s="62"/>
      <c r="HM405" s="62"/>
      <c r="HN405" s="62"/>
      <c r="HO405" s="62"/>
      <c r="HP405" s="62"/>
      <c r="HQ405" s="62"/>
      <c r="HR405" s="62"/>
      <c r="HS405" s="62"/>
      <c r="HT405" s="62"/>
      <c r="HU405" s="62"/>
      <c r="HV405" s="62"/>
      <c r="HW405" s="62"/>
      <c r="HX405" s="62"/>
      <c r="HY405" s="62"/>
      <c r="HZ405" s="62"/>
      <c r="IA405" s="62"/>
      <c r="IB405" s="62"/>
      <c r="IC405" s="62"/>
      <c r="ID405" s="62"/>
      <c r="IE405" s="62"/>
      <c r="IF405" s="62"/>
      <c r="IG405" s="62"/>
      <c r="IH405" s="62"/>
      <c r="II405" s="62"/>
      <c r="IJ405" s="62"/>
      <c r="IK405" s="62"/>
      <c r="IL405" s="62"/>
      <c r="IM405" s="62"/>
      <c r="IN405" s="62"/>
      <c r="IO405" s="62"/>
      <c r="IP405" s="62"/>
      <c r="IQ405" s="62"/>
      <c r="IR405" s="62"/>
      <c r="IS405" s="62"/>
      <c r="IT405" s="62"/>
      <c r="IU405" s="62"/>
      <c r="IV405" s="62"/>
      <c r="IW405" s="62"/>
      <c r="IX405" s="62"/>
      <c r="IY405" s="62"/>
      <c r="IZ405" s="62"/>
      <c r="JA405" s="62"/>
      <c r="JB405" s="62"/>
      <c r="JC405" s="62"/>
      <c r="JD405" s="62"/>
      <c r="JE405" s="62"/>
      <c r="JF405" s="62"/>
      <c r="JG405" s="62"/>
      <c r="JH405" s="62"/>
      <c r="JI405" s="62"/>
      <c r="JJ405" s="62"/>
      <c r="JK405" s="62"/>
      <c r="JL405" s="62"/>
      <c r="JM405" s="62"/>
      <c r="JN405" s="62"/>
      <c r="JO405" s="62"/>
      <c r="JP405" s="62"/>
      <c r="JQ405" s="62"/>
      <c r="JR405" s="62"/>
      <c r="JS405" s="62"/>
      <c r="JT405" s="62"/>
      <c r="JU405" s="62"/>
      <c r="JV405" s="62"/>
      <c r="JW405" s="62"/>
      <c r="JX405" s="62"/>
      <c r="JY405" s="62"/>
      <c r="JZ405" s="62"/>
      <c r="KA405" s="62"/>
      <c r="KB405" s="62"/>
      <c r="KC405" s="62"/>
      <c r="KD405" s="62"/>
      <c r="KE405" s="62"/>
      <c r="KF405" s="62"/>
      <c r="KG405" s="62"/>
      <c r="KH405" s="62"/>
      <c r="KI405" s="62"/>
      <c r="KJ405" s="62"/>
      <c r="KK405" s="62"/>
      <c r="KL405" s="62"/>
      <c r="KM405" s="62"/>
    </row>
    <row r="406" spans="3:299" s="13" customFormat="1" x14ac:dyDescent="0.25">
      <c r="C406" s="62"/>
      <c r="D406" s="62"/>
      <c r="E406" s="62"/>
      <c r="F406" s="62"/>
      <c r="I406" s="14"/>
      <c r="J406" s="63"/>
      <c r="K406" s="14"/>
      <c r="L406" s="63"/>
      <c r="M406" s="63"/>
      <c r="Q406" s="51"/>
      <c r="BU406" s="62"/>
      <c r="BV406" s="62"/>
      <c r="BW406" s="62"/>
      <c r="BX406" s="62"/>
      <c r="BY406" s="62"/>
      <c r="BZ406" s="62"/>
      <c r="CA406" s="62"/>
      <c r="CB406" s="62"/>
      <c r="CC406" s="62"/>
      <c r="CD406" s="62"/>
      <c r="CE406" s="62"/>
      <c r="CF406" s="62"/>
      <c r="CG406" s="62"/>
      <c r="CH406" s="62"/>
      <c r="CI406" s="62"/>
      <c r="CJ406" s="62"/>
      <c r="CK406" s="62"/>
      <c r="CL406" s="62"/>
      <c r="CM406" s="62"/>
      <c r="CN406" s="62"/>
      <c r="CO406" s="62"/>
      <c r="CP406" s="62"/>
      <c r="CQ406" s="62"/>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O406" s="62"/>
      <c r="DP406" s="62"/>
      <c r="DQ406" s="62"/>
      <c r="DR406" s="62"/>
      <c r="DS406" s="62"/>
      <c r="DT406" s="62"/>
      <c r="DU406" s="62"/>
      <c r="DV406" s="62"/>
      <c r="DW406" s="62"/>
      <c r="DX406" s="62"/>
      <c r="DY406" s="62"/>
      <c r="DZ406" s="62"/>
      <c r="EA406" s="62"/>
      <c r="EB406" s="62"/>
      <c r="EC406" s="62"/>
      <c r="ED406" s="62"/>
      <c r="EE406" s="62"/>
      <c r="EF406" s="62"/>
      <c r="EG406" s="62"/>
      <c r="EH406" s="62"/>
      <c r="EI406" s="62"/>
      <c r="EJ406" s="62"/>
      <c r="EK406" s="62"/>
      <c r="EL406" s="62"/>
      <c r="EM406" s="62"/>
      <c r="EN406" s="62"/>
      <c r="EO406" s="62"/>
      <c r="EP406" s="62"/>
      <c r="EQ406" s="62"/>
      <c r="ER406" s="62"/>
      <c r="ES406" s="62"/>
      <c r="ET406" s="62"/>
      <c r="EU406" s="62"/>
      <c r="EV406" s="62"/>
      <c r="EW406" s="62"/>
      <c r="EX406" s="62"/>
      <c r="EY406" s="62"/>
      <c r="EZ406" s="62"/>
      <c r="FA406" s="62"/>
      <c r="FB406" s="62"/>
      <c r="FC406" s="62"/>
      <c r="FD406" s="62"/>
      <c r="FE406" s="62"/>
      <c r="FF406" s="62"/>
      <c r="FG406" s="62"/>
      <c r="FH406" s="62"/>
      <c r="FI406" s="62"/>
      <c r="FJ406" s="62"/>
      <c r="FK406" s="62"/>
      <c r="FL406" s="62"/>
      <c r="FM406" s="62"/>
      <c r="FN406" s="62"/>
      <c r="FO406" s="62"/>
      <c r="FP406" s="62"/>
      <c r="FQ406" s="62"/>
      <c r="FR406" s="62"/>
      <c r="FS406" s="62"/>
      <c r="FT406" s="62"/>
      <c r="FU406" s="62"/>
      <c r="FV406" s="62"/>
      <c r="FW406" s="62"/>
      <c r="FX406" s="62"/>
      <c r="FY406" s="62"/>
      <c r="FZ406" s="62"/>
      <c r="GA406" s="62"/>
      <c r="GB406" s="62"/>
      <c r="GC406" s="62"/>
      <c r="GD406" s="62"/>
      <c r="GE406" s="62"/>
      <c r="GF406" s="62"/>
      <c r="GG406" s="62"/>
      <c r="GH406" s="62"/>
      <c r="GI406" s="62"/>
      <c r="GJ406" s="62"/>
      <c r="GK406" s="62"/>
      <c r="GL406" s="62"/>
      <c r="GM406" s="62"/>
      <c r="GN406" s="62"/>
      <c r="GO406" s="62"/>
      <c r="GP406" s="62"/>
      <c r="GQ406" s="62"/>
      <c r="GR406" s="62"/>
      <c r="GS406" s="62"/>
      <c r="GT406" s="62"/>
      <c r="GU406" s="62"/>
      <c r="GV406" s="62"/>
      <c r="GW406" s="62"/>
      <c r="GX406" s="62"/>
      <c r="GY406" s="62"/>
      <c r="GZ406" s="62"/>
      <c r="HA406" s="62"/>
      <c r="HB406" s="62"/>
      <c r="HC406" s="62"/>
      <c r="HD406" s="62"/>
      <c r="HE406" s="62"/>
      <c r="HF406" s="62"/>
      <c r="HG406" s="62"/>
      <c r="HH406" s="62"/>
      <c r="HI406" s="62"/>
      <c r="HJ406" s="62"/>
      <c r="HK406" s="62"/>
      <c r="HL406" s="62"/>
      <c r="HM406" s="62"/>
      <c r="HN406" s="62"/>
      <c r="HO406" s="62"/>
      <c r="HP406" s="62"/>
      <c r="HQ406" s="62"/>
      <c r="HR406" s="62"/>
      <c r="HS406" s="62"/>
      <c r="HT406" s="62"/>
      <c r="HU406" s="62"/>
      <c r="HV406" s="62"/>
      <c r="HW406" s="62"/>
      <c r="HX406" s="62"/>
      <c r="HY406" s="62"/>
      <c r="HZ406" s="62"/>
      <c r="IA406" s="62"/>
      <c r="IB406" s="62"/>
      <c r="IC406" s="62"/>
      <c r="ID406" s="62"/>
      <c r="IE406" s="62"/>
      <c r="IF406" s="62"/>
      <c r="IG406" s="62"/>
      <c r="IH406" s="62"/>
      <c r="II406" s="62"/>
      <c r="IJ406" s="62"/>
      <c r="IK406" s="62"/>
      <c r="IL406" s="62"/>
      <c r="IM406" s="62"/>
      <c r="IN406" s="62"/>
      <c r="IO406" s="62"/>
      <c r="IP406" s="62"/>
      <c r="IQ406" s="62"/>
      <c r="IR406" s="62"/>
      <c r="IS406" s="62"/>
      <c r="IT406" s="62"/>
      <c r="IU406" s="62"/>
      <c r="IV406" s="62"/>
      <c r="IW406" s="62"/>
      <c r="IX406" s="62"/>
      <c r="IY406" s="62"/>
      <c r="IZ406" s="62"/>
      <c r="JA406" s="62"/>
      <c r="JB406" s="62"/>
      <c r="JC406" s="62"/>
      <c r="JD406" s="62"/>
      <c r="JE406" s="62"/>
      <c r="JF406" s="62"/>
      <c r="JG406" s="62"/>
      <c r="JH406" s="62"/>
      <c r="JI406" s="62"/>
      <c r="JJ406" s="62"/>
      <c r="JK406" s="62"/>
      <c r="JL406" s="62"/>
      <c r="JM406" s="62"/>
      <c r="JN406" s="62"/>
      <c r="JO406" s="62"/>
      <c r="JP406" s="62"/>
      <c r="JQ406" s="62"/>
      <c r="JR406" s="62"/>
      <c r="JS406" s="62"/>
      <c r="JT406" s="62"/>
      <c r="JU406" s="62"/>
      <c r="JV406" s="62"/>
      <c r="JW406" s="62"/>
      <c r="JX406" s="62"/>
      <c r="JY406" s="62"/>
      <c r="JZ406" s="62"/>
      <c r="KA406" s="62"/>
      <c r="KB406" s="62"/>
      <c r="KC406" s="62"/>
      <c r="KD406" s="62"/>
      <c r="KE406" s="62"/>
      <c r="KF406" s="62"/>
      <c r="KG406" s="62"/>
      <c r="KH406" s="62"/>
      <c r="KI406" s="62"/>
      <c r="KJ406" s="62"/>
      <c r="KK406" s="62"/>
      <c r="KL406" s="62"/>
      <c r="KM406" s="62"/>
    </row>
    <row r="407" spans="3:299" s="13" customFormat="1" x14ac:dyDescent="0.25">
      <c r="C407" s="62"/>
      <c r="D407" s="62"/>
      <c r="E407" s="62"/>
      <c r="F407" s="62"/>
      <c r="I407" s="14"/>
      <c r="J407" s="63"/>
      <c r="K407" s="14"/>
      <c r="L407" s="63"/>
      <c r="M407" s="63"/>
      <c r="Q407" s="51"/>
      <c r="BU407" s="62"/>
      <c r="BV407" s="62"/>
      <c r="BW407" s="62"/>
      <c r="BX407" s="62"/>
      <c r="BY407" s="62"/>
      <c r="BZ407" s="62"/>
      <c r="CA407" s="62"/>
      <c r="CB407" s="62"/>
      <c r="CC407" s="62"/>
      <c r="CD407" s="62"/>
      <c r="CE407" s="62"/>
      <c r="CF407" s="62"/>
      <c r="CG407" s="6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62"/>
      <c r="DT407" s="62"/>
      <c r="DU407" s="62"/>
      <c r="DV407" s="62"/>
      <c r="DW407" s="62"/>
      <c r="DX407" s="62"/>
      <c r="DY407" s="62"/>
      <c r="DZ407" s="62"/>
      <c r="EA407" s="62"/>
      <c r="EB407" s="62"/>
      <c r="EC407" s="62"/>
      <c r="ED407" s="62"/>
      <c r="EE407" s="62"/>
      <c r="EF407" s="62"/>
      <c r="EG407" s="62"/>
      <c r="EH407" s="62"/>
      <c r="EI407" s="62"/>
      <c r="EJ407" s="62"/>
      <c r="EK407" s="62"/>
      <c r="EL407" s="62"/>
      <c r="EM407" s="62"/>
      <c r="EN407" s="62"/>
      <c r="EO407" s="62"/>
      <c r="EP407" s="62"/>
      <c r="EQ407" s="62"/>
      <c r="ER407" s="62"/>
      <c r="ES407" s="62"/>
      <c r="ET407" s="62"/>
      <c r="EU407" s="62"/>
      <c r="EV407" s="62"/>
      <c r="EW407" s="62"/>
      <c r="EX407" s="62"/>
      <c r="EY407" s="62"/>
      <c r="EZ407" s="62"/>
      <c r="FA407" s="62"/>
      <c r="FB407" s="62"/>
      <c r="FC407" s="62"/>
      <c r="FD407" s="62"/>
      <c r="FE407" s="62"/>
      <c r="FF407" s="62"/>
      <c r="FG407" s="62"/>
      <c r="FH407" s="62"/>
      <c r="FI407" s="62"/>
      <c r="FJ407" s="62"/>
      <c r="FK407" s="62"/>
      <c r="FL407" s="62"/>
      <c r="FM407" s="62"/>
      <c r="FN407" s="62"/>
      <c r="FO407" s="62"/>
      <c r="FP407" s="62"/>
      <c r="FQ407" s="62"/>
      <c r="FR407" s="62"/>
      <c r="FS407" s="62"/>
      <c r="FT407" s="62"/>
      <c r="FU407" s="62"/>
      <c r="FV407" s="62"/>
      <c r="FW407" s="62"/>
      <c r="FX407" s="62"/>
      <c r="FY407" s="62"/>
      <c r="FZ407" s="62"/>
      <c r="GA407" s="62"/>
      <c r="GB407" s="62"/>
      <c r="GC407" s="62"/>
      <c r="GD407" s="62"/>
      <c r="GE407" s="62"/>
      <c r="GF407" s="62"/>
      <c r="GG407" s="62"/>
      <c r="GH407" s="62"/>
      <c r="GI407" s="62"/>
      <c r="GJ407" s="62"/>
      <c r="GK407" s="62"/>
      <c r="GL407" s="62"/>
      <c r="GM407" s="62"/>
      <c r="GN407" s="62"/>
      <c r="GO407" s="62"/>
      <c r="GP407" s="62"/>
      <c r="GQ407" s="62"/>
      <c r="GR407" s="62"/>
      <c r="GS407" s="62"/>
      <c r="GT407" s="62"/>
      <c r="GU407" s="62"/>
      <c r="GV407" s="62"/>
      <c r="GW407" s="62"/>
      <c r="GX407" s="62"/>
      <c r="GY407" s="62"/>
      <c r="GZ407" s="62"/>
      <c r="HA407" s="62"/>
      <c r="HB407" s="62"/>
      <c r="HC407" s="62"/>
      <c r="HD407" s="62"/>
      <c r="HE407" s="62"/>
      <c r="HF407" s="62"/>
      <c r="HG407" s="62"/>
      <c r="HH407" s="62"/>
      <c r="HI407" s="62"/>
      <c r="HJ407" s="62"/>
      <c r="HK407" s="62"/>
      <c r="HL407" s="62"/>
      <c r="HM407" s="62"/>
      <c r="HN407" s="62"/>
      <c r="HO407" s="62"/>
      <c r="HP407" s="62"/>
      <c r="HQ407" s="62"/>
      <c r="HR407" s="62"/>
      <c r="HS407" s="62"/>
      <c r="HT407" s="62"/>
      <c r="HU407" s="62"/>
      <c r="HV407" s="62"/>
      <c r="HW407" s="62"/>
      <c r="HX407" s="62"/>
      <c r="HY407" s="62"/>
      <c r="HZ407" s="62"/>
      <c r="IA407" s="62"/>
      <c r="IB407" s="62"/>
      <c r="IC407" s="62"/>
      <c r="ID407" s="62"/>
      <c r="IE407" s="62"/>
      <c r="IF407" s="62"/>
      <c r="IG407" s="62"/>
      <c r="IH407" s="62"/>
      <c r="II407" s="62"/>
      <c r="IJ407" s="62"/>
      <c r="IK407" s="62"/>
      <c r="IL407" s="62"/>
      <c r="IM407" s="62"/>
      <c r="IN407" s="62"/>
      <c r="IO407" s="62"/>
      <c r="IP407" s="62"/>
      <c r="IQ407" s="62"/>
      <c r="IR407" s="62"/>
      <c r="IS407" s="62"/>
      <c r="IT407" s="62"/>
      <c r="IU407" s="62"/>
      <c r="IV407" s="62"/>
      <c r="IW407" s="62"/>
      <c r="IX407" s="62"/>
      <c r="IY407" s="62"/>
      <c r="IZ407" s="62"/>
      <c r="JA407" s="62"/>
      <c r="JB407" s="62"/>
      <c r="JC407" s="62"/>
      <c r="JD407" s="62"/>
      <c r="JE407" s="62"/>
      <c r="JF407" s="62"/>
      <c r="JG407" s="62"/>
      <c r="JH407" s="62"/>
      <c r="JI407" s="62"/>
      <c r="JJ407" s="62"/>
      <c r="JK407" s="62"/>
      <c r="JL407" s="62"/>
      <c r="JM407" s="62"/>
      <c r="JN407" s="62"/>
      <c r="JO407" s="62"/>
      <c r="JP407" s="62"/>
      <c r="JQ407" s="62"/>
      <c r="JR407" s="62"/>
      <c r="JS407" s="62"/>
      <c r="JT407" s="62"/>
      <c r="JU407" s="62"/>
      <c r="JV407" s="62"/>
      <c r="JW407" s="62"/>
      <c r="JX407" s="62"/>
      <c r="JY407" s="62"/>
      <c r="JZ407" s="62"/>
      <c r="KA407" s="62"/>
      <c r="KB407" s="62"/>
      <c r="KC407" s="62"/>
      <c r="KD407" s="62"/>
      <c r="KE407" s="62"/>
      <c r="KF407" s="62"/>
      <c r="KG407" s="62"/>
      <c r="KH407" s="62"/>
      <c r="KI407" s="62"/>
      <c r="KJ407" s="62"/>
      <c r="KK407" s="62"/>
      <c r="KL407" s="62"/>
      <c r="KM407" s="62"/>
    </row>
    <row r="408" spans="3:299" s="13" customFormat="1" x14ac:dyDescent="0.25">
      <c r="C408" s="62"/>
      <c r="D408" s="62"/>
      <c r="E408" s="62"/>
      <c r="F408" s="62"/>
      <c r="I408" s="14"/>
      <c r="J408" s="63"/>
      <c r="K408" s="14"/>
      <c r="L408" s="63"/>
      <c r="M408" s="63"/>
      <c r="Q408" s="51"/>
      <c r="BU408" s="62"/>
      <c r="BV408" s="62"/>
      <c r="BW408" s="62"/>
      <c r="BX408" s="62"/>
      <c r="BY408" s="62"/>
      <c r="BZ408" s="62"/>
      <c r="CA408" s="62"/>
      <c r="CB408" s="62"/>
      <c r="CC408" s="62"/>
      <c r="CD408" s="62"/>
      <c r="CE408" s="62"/>
      <c r="CF408" s="62"/>
      <c r="CG408" s="6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62"/>
      <c r="DT408" s="62"/>
      <c r="DU408" s="62"/>
      <c r="DV408" s="62"/>
      <c r="DW408" s="62"/>
      <c r="DX408" s="62"/>
      <c r="DY408" s="62"/>
      <c r="DZ408" s="62"/>
      <c r="EA408" s="62"/>
      <c r="EB408" s="62"/>
      <c r="EC408" s="62"/>
      <c r="ED408" s="62"/>
      <c r="EE408" s="62"/>
      <c r="EF408" s="62"/>
      <c r="EG408" s="62"/>
      <c r="EH408" s="62"/>
      <c r="EI408" s="62"/>
      <c r="EJ408" s="62"/>
      <c r="EK408" s="62"/>
      <c r="EL408" s="62"/>
      <c r="EM408" s="62"/>
      <c r="EN408" s="62"/>
      <c r="EO408" s="62"/>
      <c r="EP408" s="62"/>
      <c r="EQ408" s="62"/>
      <c r="ER408" s="62"/>
      <c r="ES408" s="62"/>
      <c r="ET408" s="62"/>
      <c r="EU408" s="62"/>
      <c r="EV408" s="62"/>
      <c r="EW408" s="62"/>
      <c r="EX408" s="62"/>
      <c r="EY408" s="62"/>
      <c r="EZ408" s="62"/>
      <c r="FA408" s="62"/>
      <c r="FB408" s="62"/>
      <c r="FC408" s="62"/>
      <c r="FD408" s="62"/>
      <c r="FE408" s="62"/>
      <c r="FF408" s="62"/>
      <c r="FG408" s="62"/>
      <c r="FH408" s="62"/>
      <c r="FI408" s="62"/>
      <c r="FJ408" s="62"/>
      <c r="FK408" s="62"/>
      <c r="FL408" s="62"/>
      <c r="FM408" s="62"/>
      <c r="FN408" s="62"/>
      <c r="FO408" s="62"/>
      <c r="FP408" s="62"/>
      <c r="FQ408" s="62"/>
      <c r="FR408" s="62"/>
      <c r="FS408" s="62"/>
      <c r="FT408" s="62"/>
      <c r="FU408" s="62"/>
      <c r="FV408" s="62"/>
      <c r="FW408" s="62"/>
      <c r="FX408" s="62"/>
      <c r="FY408" s="62"/>
      <c r="FZ408" s="62"/>
      <c r="GA408" s="62"/>
      <c r="GB408" s="62"/>
      <c r="GC408" s="62"/>
      <c r="GD408" s="62"/>
      <c r="GE408" s="62"/>
      <c r="GF408" s="62"/>
      <c r="GG408" s="62"/>
      <c r="GH408" s="62"/>
      <c r="GI408" s="62"/>
      <c r="GJ408" s="62"/>
      <c r="GK408" s="62"/>
      <c r="GL408" s="62"/>
      <c r="GM408" s="62"/>
      <c r="GN408" s="62"/>
      <c r="GO408" s="62"/>
      <c r="GP408" s="62"/>
      <c r="GQ408" s="62"/>
      <c r="GR408" s="62"/>
      <c r="GS408" s="62"/>
      <c r="GT408" s="62"/>
      <c r="GU408" s="62"/>
      <c r="GV408" s="62"/>
      <c r="GW408" s="62"/>
      <c r="GX408" s="62"/>
      <c r="GY408" s="62"/>
      <c r="GZ408" s="62"/>
      <c r="HA408" s="62"/>
      <c r="HB408" s="62"/>
      <c r="HC408" s="62"/>
      <c r="HD408" s="62"/>
      <c r="HE408" s="62"/>
      <c r="HF408" s="62"/>
      <c r="HG408" s="62"/>
      <c r="HH408" s="62"/>
      <c r="HI408" s="62"/>
      <c r="HJ408" s="62"/>
      <c r="HK408" s="62"/>
      <c r="HL408" s="62"/>
      <c r="HM408" s="62"/>
      <c r="HN408" s="62"/>
      <c r="HO408" s="62"/>
      <c r="HP408" s="62"/>
      <c r="HQ408" s="62"/>
      <c r="HR408" s="62"/>
      <c r="HS408" s="62"/>
      <c r="HT408" s="62"/>
      <c r="HU408" s="62"/>
      <c r="HV408" s="62"/>
      <c r="HW408" s="62"/>
      <c r="HX408" s="62"/>
      <c r="HY408" s="62"/>
      <c r="HZ408" s="62"/>
      <c r="IA408" s="62"/>
      <c r="IB408" s="62"/>
      <c r="IC408" s="62"/>
      <c r="ID408" s="62"/>
      <c r="IE408" s="62"/>
      <c r="IF408" s="62"/>
      <c r="IG408" s="62"/>
      <c r="IH408" s="62"/>
      <c r="II408" s="62"/>
      <c r="IJ408" s="62"/>
      <c r="IK408" s="62"/>
      <c r="IL408" s="62"/>
      <c r="IM408" s="62"/>
      <c r="IN408" s="62"/>
      <c r="IO408" s="62"/>
      <c r="IP408" s="62"/>
      <c r="IQ408" s="62"/>
      <c r="IR408" s="62"/>
      <c r="IS408" s="62"/>
      <c r="IT408" s="62"/>
      <c r="IU408" s="62"/>
      <c r="IV408" s="62"/>
      <c r="IW408" s="62"/>
      <c r="IX408" s="62"/>
      <c r="IY408" s="62"/>
      <c r="IZ408" s="62"/>
      <c r="JA408" s="62"/>
      <c r="JB408" s="62"/>
      <c r="JC408" s="62"/>
      <c r="JD408" s="62"/>
      <c r="JE408" s="62"/>
      <c r="JF408" s="62"/>
      <c r="JG408" s="62"/>
      <c r="JH408" s="62"/>
      <c r="JI408" s="62"/>
      <c r="JJ408" s="62"/>
      <c r="JK408" s="62"/>
      <c r="JL408" s="62"/>
      <c r="JM408" s="62"/>
      <c r="JN408" s="62"/>
      <c r="JO408" s="62"/>
      <c r="JP408" s="62"/>
      <c r="JQ408" s="62"/>
      <c r="JR408" s="62"/>
      <c r="JS408" s="62"/>
      <c r="JT408" s="62"/>
      <c r="JU408" s="62"/>
      <c r="JV408" s="62"/>
      <c r="JW408" s="62"/>
      <c r="JX408" s="62"/>
      <c r="JY408" s="62"/>
      <c r="JZ408" s="62"/>
      <c r="KA408" s="62"/>
      <c r="KB408" s="62"/>
      <c r="KC408" s="62"/>
      <c r="KD408" s="62"/>
      <c r="KE408" s="62"/>
      <c r="KF408" s="62"/>
      <c r="KG408" s="62"/>
      <c r="KH408" s="62"/>
      <c r="KI408" s="62"/>
      <c r="KJ408" s="62"/>
      <c r="KK408" s="62"/>
      <c r="KL408" s="62"/>
      <c r="KM408" s="62"/>
    </row>
    <row r="409" spans="3:299" s="13" customFormat="1" x14ac:dyDescent="0.25">
      <c r="C409" s="62"/>
      <c r="D409" s="62"/>
      <c r="E409" s="62"/>
      <c r="F409" s="62"/>
      <c r="I409" s="14"/>
      <c r="J409" s="63"/>
      <c r="K409" s="14"/>
      <c r="L409" s="63"/>
      <c r="M409" s="63"/>
      <c r="Q409" s="51"/>
      <c r="BU409" s="62"/>
      <c r="BV409" s="62"/>
      <c r="BW409" s="62"/>
      <c r="BX409" s="62"/>
      <c r="BY409" s="62"/>
      <c r="BZ409" s="62"/>
      <c r="CA409" s="62"/>
      <c r="CB409" s="62"/>
      <c r="CC409" s="62"/>
      <c r="CD409" s="62"/>
      <c r="CE409" s="62"/>
      <c r="CF409" s="62"/>
      <c r="CG409" s="6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62"/>
      <c r="DS409" s="62"/>
      <c r="DT409" s="62"/>
      <c r="DU409" s="62"/>
      <c r="DV409" s="62"/>
      <c r="DW409" s="62"/>
      <c r="DX409" s="62"/>
      <c r="DY409" s="62"/>
      <c r="DZ409" s="62"/>
      <c r="EA409" s="62"/>
      <c r="EB409" s="62"/>
      <c r="EC409" s="62"/>
      <c r="ED409" s="62"/>
      <c r="EE409" s="62"/>
      <c r="EF409" s="62"/>
      <c r="EG409" s="62"/>
      <c r="EH409" s="62"/>
      <c r="EI409" s="62"/>
      <c r="EJ409" s="62"/>
      <c r="EK409" s="62"/>
      <c r="EL409" s="62"/>
      <c r="EM409" s="62"/>
      <c r="EN409" s="62"/>
      <c r="EO409" s="62"/>
      <c r="EP409" s="62"/>
      <c r="EQ409" s="62"/>
      <c r="ER409" s="62"/>
      <c r="ES409" s="62"/>
      <c r="ET409" s="62"/>
      <c r="EU409" s="62"/>
      <c r="EV409" s="62"/>
      <c r="EW409" s="62"/>
      <c r="EX409" s="62"/>
      <c r="EY409" s="62"/>
      <c r="EZ409" s="62"/>
      <c r="FA409" s="62"/>
      <c r="FB409" s="62"/>
      <c r="FC409" s="62"/>
      <c r="FD409" s="62"/>
      <c r="FE409" s="62"/>
      <c r="FF409" s="62"/>
      <c r="FG409" s="62"/>
      <c r="FH409" s="62"/>
      <c r="FI409" s="62"/>
      <c r="FJ409" s="62"/>
      <c r="FK409" s="62"/>
      <c r="FL409" s="62"/>
      <c r="FM409" s="62"/>
      <c r="FN409" s="62"/>
      <c r="FO409" s="62"/>
      <c r="FP409" s="62"/>
      <c r="FQ409" s="62"/>
      <c r="FR409" s="62"/>
      <c r="FS409" s="62"/>
      <c r="FT409" s="62"/>
      <c r="FU409" s="62"/>
      <c r="FV409" s="62"/>
      <c r="FW409" s="62"/>
      <c r="FX409" s="62"/>
      <c r="FY409" s="62"/>
      <c r="FZ409" s="62"/>
      <c r="GA409" s="62"/>
      <c r="GB409" s="62"/>
      <c r="GC409" s="62"/>
      <c r="GD409" s="62"/>
      <c r="GE409" s="62"/>
      <c r="GF409" s="62"/>
      <c r="GG409" s="62"/>
      <c r="GH409" s="62"/>
      <c r="GI409" s="62"/>
      <c r="GJ409" s="62"/>
      <c r="GK409" s="62"/>
      <c r="GL409" s="62"/>
      <c r="GM409" s="62"/>
      <c r="GN409" s="62"/>
      <c r="GO409" s="62"/>
      <c r="GP409" s="62"/>
      <c r="GQ409" s="62"/>
      <c r="GR409" s="62"/>
      <c r="GS409" s="62"/>
      <c r="GT409" s="62"/>
      <c r="GU409" s="62"/>
      <c r="GV409" s="62"/>
      <c r="GW409" s="62"/>
      <c r="GX409" s="62"/>
      <c r="GY409" s="62"/>
      <c r="GZ409" s="62"/>
      <c r="HA409" s="62"/>
      <c r="HB409" s="62"/>
      <c r="HC409" s="62"/>
      <c r="HD409" s="62"/>
      <c r="HE409" s="62"/>
      <c r="HF409" s="62"/>
      <c r="HG409" s="62"/>
      <c r="HH409" s="62"/>
      <c r="HI409" s="62"/>
      <c r="HJ409" s="62"/>
      <c r="HK409" s="62"/>
      <c r="HL409" s="62"/>
      <c r="HM409" s="62"/>
      <c r="HN409" s="62"/>
      <c r="HO409" s="62"/>
      <c r="HP409" s="62"/>
      <c r="HQ409" s="62"/>
      <c r="HR409" s="62"/>
      <c r="HS409" s="62"/>
      <c r="HT409" s="62"/>
      <c r="HU409" s="62"/>
      <c r="HV409" s="62"/>
      <c r="HW409" s="62"/>
      <c r="HX409" s="62"/>
      <c r="HY409" s="62"/>
      <c r="HZ409" s="62"/>
      <c r="IA409" s="62"/>
      <c r="IB409" s="62"/>
      <c r="IC409" s="62"/>
      <c r="ID409" s="62"/>
      <c r="IE409" s="62"/>
      <c r="IF409" s="62"/>
      <c r="IG409" s="62"/>
      <c r="IH409" s="62"/>
      <c r="II409" s="62"/>
      <c r="IJ409" s="62"/>
      <c r="IK409" s="62"/>
      <c r="IL409" s="62"/>
      <c r="IM409" s="62"/>
      <c r="IN409" s="62"/>
      <c r="IO409" s="62"/>
      <c r="IP409" s="62"/>
      <c r="IQ409" s="62"/>
      <c r="IR409" s="62"/>
      <c r="IS409" s="62"/>
      <c r="IT409" s="62"/>
      <c r="IU409" s="62"/>
      <c r="IV409" s="62"/>
      <c r="IW409" s="62"/>
      <c r="IX409" s="62"/>
      <c r="IY409" s="62"/>
      <c r="IZ409" s="62"/>
      <c r="JA409" s="62"/>
      <c r="JB409" s="62"/>
      <c r="JC409" s="62"/>
      <c r="JD409" s="62"/>
      <c r="JE409" s="62"/>
      <c r="JF409" s="62"/>
      <c r="JG409" s="62"/>
      <c r="JH409" s="62"/>
      <c r="JI409" s="62"/>
      <c r="JJ409" s="62"/>
      <c r="JK409" s="62"/>
      <c r="JL409" s="62"/>
      <c r="JM409" s="62"/>
      <c r="JN409" s="62"/>
      <c r="JO409" s="62"/>
      <c r="JP409" s="62"/>
      <c r="JQ409" s="62"/>
      <c r="JR409" s="62"/>
      <c r="JS409" s="62"/>
      <c r="JT409" s="62"/>
      <c r="JU409" s="62"/>
      <c r="JV409" s="62"/>
      <c r="JW409" s="62"/>
      <c r="JX409" s="62"/>
      <c r="JY409" s="62"/>
      <c r="JZ409" s="62"/>
      <c r="KA409" s="62"/>
      <c r="KB409" s="62"/>
      <c r="KC409" s="62"/>
      <c r="KD409" s="62"/>
      <c r="KE409" s="62"/>
      <c r="KF409" s="62"/>
      <c r="KG409" s="62"/>
      <c r="KH409" s="62"/>
      <c r="KI409" s="62"/>
      <c r="KJ409" s="62"/>
      <c r="KK409" s="62"/>
      <c r="KL409" s="62"/>
      <c r="KM409" s="62"/>
    </row>
    <row r="410" spans="3:299" s="13" customFormat="1" x14ac:dyDescent="0.25">
      <c r="C410" s="62"/>
      <c r="D410" s="62"/>
      <c r="E410" s="62"/>
      <c r="F410" s="62"/>
      <c r="I410" s="14"/>
      <c r="J410" s="63"/>
      <c r="K410" s="14"/>
      <c r="L410" s="63"/>
      <c r="M410" s="63"/>
      <c r="Q410" s="51"/>
      <c r="BU410" s="62"/>
      <c r="BV410" s="62"/>
      <c r="BW410" s="62"/>
      <c r="BX410" s="62"/>
      <c r="BY410" s="62"/>
      <c r="BZ410" s="62"/>
      <c r="CA410" s="62"/>
      <c r="CB410" s="62"/>
      <c r="CC410" s="62"/>
      <c r="CD410" s="62"/>
      <c r="CE410" s="62"/>
      <c r="CF410" s="62"/>
      <c r="CG410" s="6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62"/>
      <c r="DS410" s="62"/>
      <c r="DT410" s="62"/>
      <c r="DU410" s="62"/>
      <c r="DV410" s="62"/>
      <c r="DW410" s="62"/>
      <c r="DX410" s="62"/>
      <c r="DY410" s="62"/>
      <c r="DZ410" s="62"/>
      <c r="EA410" s="62"/>
      <c r="EB410" s="62"/>
      <c r="EC410" s="62"/>
      <c r="ED410" s="62"/>
      <c r="EE410" s="62"/>
      <c r="EF410" s="62"/>
      <c r="EG410" s="62"/>
      <c r="EH410" s="62"/>
      <c r="EI410" s="62"/>
      <c r="EJ410" s="62"/>
      <c r="EK410" s="62"/>
      <c r="EL410" s="62"/>
      <c r="EM410" s="62"/>
      <c r="EN410" s="62"/>
      <c r="EO410" s="62"/>
      <c r="EP410" s="62"/>
      <c r="EQ410" s="62"/>
      <c r="ER410" s="62"/>
      <c r="ES410" s="62"/>
      <c r="ET410" s="62"/>
      <c r="EU410" s="62"/>
      <c r="EV410" s="62"/>
      <c r="EW410" s="62"/>
      <c r="EX410" s="62"/>
      <c r="EY410" s="62"/>
      <c r="EZ410" s="62"/>
      <c r="FA410" s="62"/>
      <c r="FB410" s="62"/>
      <c r="FC410" s="62"/>
      <c r="FD410" s="62"/>
      <c r="FE410" s="62"/>
      <c r="FF410" s="62"/>
      <c r="FG410" s="62"/>
      <c r="FH410" s="62"/>
      <c r="FI410" s="62"/>
      <c r="FJ410" s="62"/>
      <c r="FK410" s="62"/>
      <c r="FL410" s="62"/>
      <c r="FM410" s="62"/>
      <c r="FN410" s="62"/>
      <c r="FO410" s="62"/>
      <c r="FP410" s="62"/>
      <c r="FQ410" s="62"/>
      <c r="FR410" s="62"/>
      <c r="FS410" s="62"/>
      <c r="FT410" s="62"/>
      <c r="FU410" s="62"/>
      <c r="FV410" s="62"/>
      <c r="FW410" s="62"/>
      <c r="FX410" s="62"/>
      <c r="FY410" s="62"/>
      <c r="FZ410" s="62"/>
      <c r="GA410" s="62"/>
      <c r="GB410" s="62"/>
      <c r="GC410" s="62"/>
      <c r="GD410" s="62"/>
      <c r="GE410" s="62"/>
      <c r="GF410" s="62"/>
      <c r="GG410" s="62"/>
      <c r="GH410" s="62"/>
      <c r="GI410" s="62"/>
      <c r="GJ410" s="62"/>
      <c r="GK410" s="62"/>
      <c r="GL410" s="62"/>
      <c r="GM410" s="62"/>
      <c r="GN410" s="62"/>
      <c r="GO410" s="62"/>
      <c r="GP410" s="62"/>
      <c r="GQ410" s="62"/>
      <c r="GR410" s="62"/>
      <c r="GS410" s="62"/>
      <c r="GT410" s="62"/>
      <c r="GU410" s="62"/>
      <c r="GV410" s="62"/>
      <c r="GW410" s="62"/>
      <c r="GX410" s="62"/>
      <c r="GY410" s="62"/>
      <c r="GZ410" s="62"/>
      <c r="HA410" s="62"/>
      <c r="HB410" s="62"/>
      <c r="HC410" s="62"/>
      <c r="HD410" s="62"/>
      <c r="HE410" s="62"/>
      <c r="HF410" s="62"/>
      <c r="HG410" s="62"/>
      <c r="HH410" s="62"/>
      <c r="HI410" s="62"/>
      <c r="HJ410" s="62"/>
      <c r="HK410" s="62"/>
      <c r="HL410" s="62"/>
      <c r="HM410" s="62"/>
      <c r="HN410" s="62"/>
      <c r="HO410" s="62"/>
      <c r="HP410" s="62"/>
      <c r="HQ410" s="62"/>
      <c r="HR410" s="62"/>
      <c r="HS410" s="62"/>
      <c r="HT410" s="62"/>
      <c r="HU410" s="62"/>
      <c r="HV410" s="62"/>
      <c r="HW410" s="62"/>
      <c r="HX410" s="62"/>
      <c r="HY410" s="62"/>
      <c r="HZ410" s="62"/>
      <c r="IA410" s="62"/>
      <c r="IB410" s="62"/>
      <c r="IC410" s="62"/>
      <c r="ID410" s="62"/>
      <c r="IE410" s="62"/>
      <c r="IF410" s="62"/>
      <c r="IG410" s="62"/>
      <c r="IH410" s="62"/>
      <c r="II410" s="62"/>
      <c r="IJ410" s="62"/>
      <c r="IK410" s="62"/>
      <c r="IL410" s="62"/>
      <c r="IM410" s="62"/>
      <c r="IN410" s="62"/>
      <c r="IO410" s="62"/>
      <c r="IP410" s="62"/>
      <c r="IQ410" s="62"/>
      <c r="IR410" s="62"/>
      <c r="IS410" s="62"/>
      <c r="IT410" s="62"/>
      <c r="IU410" s="62"/>
      <c r="IV410" s="62"/>
      <c r="IW410" s="62"/>
      <c r="IX410" s="62"/>
      <c r="IY410" s="62"/>
      <c r="IZ410" s="62"/>
      <c r="JA410" s="62"/>
      <c r="JB410" s="62"/>
      <c r="JC410" s="62"/>
      <c r="JD410" s="62"/>
      <c r="JE410" s="62"/>
      <c r="JF410" s="62"/>
      <c r="JG410" s="62"/>
      <c r="JH410" s="62"/>
      <c r="JI410" s="62"/>
      <c r="JJ410" s="62"/>
      <c r="JK410" s="62"/>
      <c r="JL410" s="62"/>
      <c r="JM410" s="62"/>
      <c r="JN410" s="62"/>
      <c r="JO410" s="62"/>
      <c r="JP410" s="62"/>
      <c r="JQ410" s="62"/>
      <c r="JR410" s="62"/>
      <c r="JS410" s="62"/>
      <c r="JT410" s="62"/>
      <c r="JU410" s="62"/>
      <c r="JV410" s="62"/>
      <c r="JW410" s="62"/>
      <c r="JX410" s="62"/>
      <c r="JY410" s="62"/>
      <c r="JZ410" s="62"/>
      <c r="KA410" s="62"/>
      <c r="KB410" s="62"/>
      <c r="KC410" s="62"/>
      <c r="KD410" s="62"/>
      <c r="KE410" s="62"/>
      <c r="KF410" s="62"/>
      <c r="KG410" s="62"/>
      <c r="KH410" s="62"/>
      <c r="KI410" s="62"/>
      <c r="KJ410" s="62"/>
      <c r="KK410" s="62"/>
      <c r="KL410" s="62"/>
      <c r="KM410" s="62"/>
    </row>
    <row r="411" spans="3:299" s="13" customFormat="1" x14ac:dyDescent="0.25">
      <c r="C411" s="62"/>
      <c r="D411" s="62"/>
      <c r="E411" s="62"/>
      <c r="F411" s="62"/>
      <c r="I411" s="14"/>
      <c r="J411" s="63"/>
      <c r="K411" s="14"/>
      <c r="L411" s="63"/>
      <c r="M411" s="63"/>
      <c r="Q411" s="51"/>
      <c r="BU411" s="62"/>
      <c r="BV411" s="62"/>
      <c r="BW411" s="62"/>
      <c r="BX411" s="62"/>
      <c r="BY411" s="62"/>
      <c r="BZ411" s="62"/>
      <c r="CA411" s="62"/>
      <c r="CB411" s="62"/>
      <c r="CC411" s="62"/>
      <c r="CD411" s="62"/>
      <c r="CE411" s="62"/>
      <c r="CF411" s="62"/>
      <c r="CG411" s="62"/>
      <c r="CH411" s="62"/>
      <c r="CI411" s="62"/>
      <c r="CJ411" s="62"/>
      <c r="CK411" s="62"/>
      <c r="CL411" s="62"/>
      <c r="CM411" s="62"/>
      <c r="CN411" s="62"/>
      <c r="CO411" s="62"/>
      <c r="CP411" s="62"/>
      <c r="CQ411" s="62"/>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O411" s="62"/>
      <c r="DP411" s="62"/>
      <c r="DQ411" s="62"/>
      <c r="DR411" s="62"/>
      <c r="DS411" s="62"/>
      <c r="DT411" s="62"/>
      <c r="DU411" s="62"/>
      <c r="DV411" s="62"/>
      <c r="DW411" s="62"/>
      <c r="DX411" s="62"/>
      <c r="DY411" s="62"/>
      <c r="DZ411" s="62"/>
      <c r="EA411" s="62"/>
      <c r="EB411" s="62"/>
      <c r="EC411" s="62"/>
      <c r="ED411" s="62"/>
      <c r="EE411" s="62"/>
      <c r="EF411" s="62"/>
      <c r="EG411" s="62"/>
      <c r="EH411" s="62"/>
      <c r="EI411" s="62"/>
      <c r="EJ411" s="62"/>
      <c r="EK411" s="62"/>
      <c r="EL411" s="62"/>
      <c r="EM411" s="62"/>
      <c r="EN411" s="62"/>
      <c r="EO411" s="62"/>
      <c r="EP411" s="62"/>
      <c r="EQ411" s="62"/>
      <c r="ER411" s="62"/>
      <c r="ES411" s="62"/>
      <c r="ET411" s="62"/>
      <c r="EU411" s="62"/>
      <c r="EV411" s="62"/>
      <c r="EW411" s="62"/>
      <c r="EX411" s="62"/>
      <c r="EY411" s="62"/>
      <c r="EZ411" s="62"/>
      <c r="FA411" s="62"/>
      <c r="FB411" s="62"/>
      <c r="FC411" s="62"/>
      <c r="FD411" s="62"/>
      <c r="FE411" s="62"/>
      <c r="FF411" s="62"/>
      <c r="FG411" s="62"/>
      <c r="FH411" s="62"/>
      <c r="FI411" s="62"/>
      <c r="FJ411" s="62"/>
      <c r="FK411" s="62"/>
      <c r="FL411" s="62"/>
      <c r="FM411" s="62"/>
      <c r="FN411" s="62"/>
      <c r="FO411" s="62"/>
      <c r="FP411" s="62"/>
      <c r="FQ411" s="62"/>
      <c r="FR411" s="62"/>
      <c r="FS411" s="62"/>
      <c r="FT411" s="62"/>
      <c r="FU411" s="62"/>
      <c r="FV411" s="62"/>
      <c r="FW411" s="62"/>
      <c r="FX411" s="62"/>
      <c r="FY411" s="62"/>
      <c r="FZ411" s="62"/>
      <c r="GA411" s="62"/>
      <c r="GB411" s="62"/>
      <c r="GC411" s="62"/>
      <c r="GD411" s="62"/>
      <c r="GE411" s="62"/>
      <c r="GF411" s="62"/>
      <c r="GG411" s="62"/>
      <c r="GH411" s="62"/>
      <c r="GI411" s="62"/>
      <c r="GJ411" s="62"/>
      <c r="GK411" s="62"/>
      <c r="GL411" s="62"/>
      <c r="GM411" s="62"/>
      <c r="GN411" s="62"/>
      <c r="GO411" s="62"/>
      <c r="GP411" s="62"/>
      <c r="GQ411" s="62"/>
      <c r="GR411" s="62"/>
      <c r="GS411" s="62"/>
      <c r="GT411" s="62"/>
      <c r="GU411" s="62"/>
      <c r="GV411" s="62"/>
      <c r="GW411" s="62"/>
      <c r="GX411" s="62"/>
      <c r="GY411" s="62"/>
      <c r="GZ411" s="62"/>
      <c r="HA411" s="62"/>
      <c r="HB411" s="62"/>
      <c r="HC411" s="62"/>
      <c r="HD411" s="62"/>
      <c r="HE411" s="62"/>
      <c r="HF411" s="62"/>
      <c r="HG411" s="62"/>
      <c r="HH411" s="62"/>
      <c r="HI411" s="62"/>
      <c r="HJ411" s="62"/>
      <c r="HK411" s="62"/>
      <c r="HL411" s="62"/>
      <c r="HM411" s="62"/>
      <c r="HN411" s="62"/>
      <c r="HO411" s="62"/>
      <c r="HP411" s="62"/>
      <c r="HQ411" s="62"/>
      <c r="HR411" s="62"/>
      <c r="HS411" s="62"/>
      <c r="HT411" s="62"/>
      <c r="HU411" s="62"/>
      <c r="HV411" s="62"/>
      <c r="HW411" s="62"/>
      <c r="HX411" s="62"/>
      <c r="HY411" s="62"/>
      <c r="HZ411" s="62"/>
      <c r="IA411" s="62"/>
      <c r="IB411" s="62"/>
      <c r="IC411" s="62"/>
      <c r="ID411" s="62"/>
      <c r="IE411" s="62"/>
      <c r="IF411" s="62"/>
      <c r="IG411" s="62"/>
      <c r="IH411" s="62"/>
      <c r="II411" s="62"/>
      <c r="IJ411" s="62"/>
      <c r="IK411" s="62"/>
      <c r="IL411" s="62"/>
      <c r="IM411" s="62"/>
      <c r="IN411" s="62"/>
      <c r="IO411" s="62"/>
      <c r="IP411" s="62"/>
      <c r="IQ411" s="62"/>
      <c r="IR411" s="62"/>
      <c r="IS411" s="62"/>
      <c r="IT411" s="62"/>
      <c r="IU411" s="62"/>
      <c r="IV411" s="62"/>
      <c r="IW411" s="62"/>
      <c r="IX411" s="62"/>
      <c r="IY411" s="62"/>
      <c r="IZ411" s="62"/>
      <c r="JA411" s="62"/>
      <c r="JB411" s="62"/>
      <c r="JC411" s="62"/>
      <c r="JD411" s="62"/>
      <c r="JE411" s="62"/>
      <c r="JF411" s="62"/>
      <c r="JG411" s="62"/>
      <c r="JH411" s="62"/>
      <c r="JI411" s="62"/>
      <c r="JJ411" s="62"/>
      <c r="JK411" s="62"/>
      <c r="JL411" s="62"/>
      <c r="JM411" s="62"/>
      <c r="JN411" s="62"/>
      <c r="JO411" s="62"/>
      <c r="JP411" s="62"/>
      <c r="JQ411" s="62"/>
      <c r="JR411" s="62"/>
      <c r="JS411" s="62"/>
      <c r="JT411" s="62"/>
      <c r="JU411" s="62"/>
      <c r="JV411" s="62"/>
      <c r="JW411" s="62"/>
      <c r="JX411" s="62"/>
      <c r="JY411" s="62"/>
      <c r="JZ411" s="62"/>
      <c r="KA411" s="62"/>
      <c r="KB411" s="62"/>
      <c r="KC411" s="62"/>
      <c r="KD411" s="62"/>
      <c r="KE411" s="62"/>
      <c r="KF411" s="62"/>
      <c r="KG411" s="62"/>
      <c r="KH411" s="62"/>
      <c r="KI411" s="62"/>
      <c r="KJ411" s="62"/>
      <c r="KK411" s="62"/>
      <c r="KL411" s="62"/>
      <c r="KM411" s="62"/>
    </row>
    <row r="412" spans="3:299" s="13" customFormat="1" x14ac:dyDescent="0.25">
      <c r="C412" s="62"/>
      <c r="D412" s="62"/>
      <c r="E412" s="62"/>
      <c r="F412" s="62"/>
      <c r="I412" s="14"/>
      <c r="J412" s="63"/>
      <c r="K412" s="14"/>
      <c r="L412" s="63"/>
      <c r="M412" s="63"/>
      <c r="Q412" s="51"/>
      <c r="BU412" s="62"/>
      <c r="BV412" s="62"/>
      <c r="BW412" s="62"/>
      <c r="BX412" s="62"/>
      <c r="BY412" s="62"/>
      <c r="BZ412" s="62"/>
      <c r="CA412" s="62"/>
      <c r="CB412" s="62"/>
      <c r="CC412" s="62"/>
      <c r="CD412" s="62"/>
      <c r="CE412" s="62"/>
      <c r="CF412" s="62"/>
      <c r="CG412" s="62"/>
      <c r="CH412" s="62"/>
      <c r="CI412" s="62"/>
      <c r="CJ412" s="62"/>
      <c r="CK412" s="62"/>
      <c r="CL412" s="62"/>
      <c r="CM412" s="62"/>
      <c r="CN412" s="62"/>
      <c r="CO412" s="62"/>
      <c r="CP412" s="62"/>
      <c r="CQ412" s="62"/>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O412" s="62"/>
      <c r="DP412" s="62"/>
      <c r="DQ412" s="62"/>
      <c r="DR412" s="62"/>
      <c r="DS412" s="62"/>
      <c r="DT412" s="62"/>
      <c r="DU412" s="62"/>
      <c r="DV412" s="62"/>
      <c r="DW412" s="62"/>
      <c r="DX412" s="62"/>
      <c r="DY412" s="62"/>
      <c r="DZ412" s="62"/>
      <c r="EA412" s="62"/>
      <c r="EB412" s="62"/>
      <c r="EC412" s="62"/>
      <c r="ED412" s="62"/>
      <c r="EE412" s="62"/>
      <c r="EF412" s="62"/>
      <c r="EG412" s="62"/>
      <c r="EH412" s="62"/>
      <c r="EI412" s="62"/>
      <c r="EJ412" s="62"/>
      <c r="EK412" s="62"/>
      <c r="EL412" s="62"/>
      <c r="EM412" s="62"/>
      <c r="EN412" s="62"/>
      <c r="EO412" s="62"/>
      <c r="EP412" s="62"/>
      <c r="EQ412" s="62"/>
      <c r="ER412" s="62"/>
      <c r="ES412" s="62"/>
      <c r="ET412" s="62"/>
      <c r="EU412" s="62"/>
      <c r="EV412" s="62"/>
      <c r="EW412" s="62"/>
      <c r="EX412" s="62"/>
      <c r="EY412" s="62"/>
      <c r="EZ412" s="62"/>
      <c r="FA412" s="62"/>
      <c r="FB412" s="62"/>
      <c r="FC412" s="62"/>
      <c r="FD412" s="62"/>
      <c r="FE412" s="62"/>
      <c r="FF412" s="62"/>
      <c r="FG412" s="62"/>
      <c r="FH412" s="62"/>
      <c r="FI412" s="62"/>
      <c r="FJ412" s="62"/>
      <c r="FK412" s="62"/>
      <c r="FL412" s="62"/>
      <c r="FM412" s="62"/>
      <c r="FN412" s="62"/>
      <c r="FO412" s="62"/>
      <c r="FP412" s="62"/>
      <c r="FQ412" s="62"/>
      <c r="FR412" s="62"/>
      <c r="FS412" s="62"/>
      <c r="FT412" s="62"/>
      <c r="FU412" s="62"/>
      <c r="FV412" s="62"/>
      <c r="FW412" s="62"/>
      <c r="FX412" s="62"/>
      <c r="FY412" s="62"/>
      <c r="FZ412" s="62"/>
      <c r="GA412" s="62"/>
      <c r="GB412" s="62"/>
      <c r="GC412" s="62"/>
      <c r="GD412" s="62"/>
      <c r="GE412" s="62"/>
      <c r="GF412" s="62"/>
      <c r="GG412" s="62"/>
      <c r="GH412" s="62"/>
      <c r="GI412" s="62"/>
      <c r="GJ412" s="62"/>
      <c r="GK412" s="62"/>
      <c r="GL412" s="62"/>
      <c r="GM412" s="62"/>
      <c r="GN412" s="62"/>
      <c r="GO412" s="62"/>
      <c r="GP412" s="62"/>
      <c r="GQ412" s="62"/>
      <c r="GR412" s="62"/>
      <c r="GS412" s="62"/>
      <c r="GT412" s="62"/>
      <c r="GU412" s="62"/>
      <c r="GV412" s="62"/>
      <c r="GW412" s="62"/>
      <c r="GX412" s="62"/>
      <c r="GY412" s="62"/>
      <c r="GZ412" s="62"/>
      <c r="HA412" s="62"/>
      <c r="HB412" s="62"/>
      <c r="HC412" s="62"/>
      <c r="HD412" s="62"/>
      <c r="HE412" s="62"/>
      <c r="HF412" s="62"/>
      <c r="HG412" s="62"/>
      <c r="HH412" s="62"/>
      <c r="HI412" s="62"/>
      <c r="HJ412" s="62"/>
      <c r="HK412" s="62"/>
      <c r="HL412" s="62"/>
      <c r="HM412" s="62"/>
      <c r="HN412" s="62"/>
      <c r="HO412" s="62"/>
      <c r="HP412" s="62"/>
      <c r="HQ412" s="62"/>
      <c r="HR412" s="62"/>
      <c r="HS412" s="62"/>
      <c r="HT412" s="62"/>
      <c r="HU412" s="62"/>
      <c r="HV412" s="62"/>
      <c r="HW412" s="62"/>
      <c r="HX412" s="62"/>
      <c r="HY412" s="62"/>
      <c r="HZ412" s="62"/>
      <c r="IA412" s="62"/>
      <c r="IB412" s="62"/>
      <c r="IC412" s="62"/>
      <c r="ID412" s="62"/>
      <c r="IE412" s="62"/>
      <c r="IF412" s="62"/>
      <c r="IG412" s="62"/>
      <c r="IH412" s="62"/>
      <c r="II412" s="62"/>
      <c r="IJ412" s="62"/>
      <c r="IK412" s="62"/>
      <c r="IL412" s="62"/>
      <c r="IM412" s="62"/>
      <c r="IN412" s="62"/>
      <c r="IO412" s="62"/>
      <c r="IP412" s="62"/>
      <c r="IQ412" s="62"/>
      <c r="IR412" s="62"/>
      <c r="IS412" s="62"/>
      <c r="IT412" s="62"/>
      <c r="IU412" s="62"/>
      <c r="IV412" s="62"/>
      <c r="IW412" s="62"/>
      <c r="IX412" s="62"/>
      <c r="IY412" s="62"/>
      <c r="IZ412" s="62"/>
      <c r="JA412" s="62"/>
      <c r="JB412" s="62"/>
      <c r="JC412" s="62"/>
      <c r="JD412" s="62"/>
      <c r="JE412" s="62"/>
      <c r="JF412" s="62"/>
      <c r="JG412" s="62"/>
      <c r="JH412" s="62"/>
      <c r="JI412" s="62"/>
      <c r="JJ412" s="62"/>
      <c r="JK412" s="62"/>
      <c r="JL412" s="62"/>
      <c r="JM412" s="62"/>
      <c r="JN412" s="62"/>
      <c r="JO412" s="62"/>
      <c r="JP412" s="62"/>
      <c r="JQ412" s="62"/>
      <c r="JR412" s="62"/>
      <c r="JS412" s="62"/>
      <c r="JT412" s="62"/>
      <c r="JU412" s="62"/>
      <c r="JV412" s="62"/>
      <c r="JW412" s="62"/>
      <c r="JX412" s="62"/>
      <c r="JY412" s="62"/>
      <c r="JZ412" s="62"/>
      <c r="KA412" s="62"/>
      <c r="KB412" s="62"/>
      <c r="KC412" s="62"/>
      <c r="KD412" s="62"/>
      <c r="KE412" s="62"/>
      <c r="KF412" s="62"/>
      <c r="KG412" s="62"/>
      <c r="KH412" s="62"/>
      <c r="KI412" s="62"/>
      <c r="KJ412" s="62"/>
      <c r="KK412" s="62"/>
      <c r="KL412" s="62"/>
      <c r="KM412" s="62"/>
    </row>
    <row r="413" spans="3:299" s="13" customFormat="1" x14ac:dyDescent="0.25">
      <c r="C413" s="62"/>
      <c r="D413" s="62"/>
      <c r="E413" s="62"/>
      <c r="F413" s="62"/>
      <c r="I413" s="14"/>
      <c r="J413" s="63"/>
      <c r="K413" s="14"/>
      <c r="L413" s="63"/>
      <c r="M413" s="63"/>
      <c r="Q413" s="51"/>
      <c r="BU413" s="62"/>
      <c r="BV413" s="62"/>
      <c r="BW413" s="62"/>
      <c r="BX413" s="62"/>
      <c r="BY413" s="62"/>
      <c r="BZ413" s="62"/>
      <c r="CA413" s="62"/>
      <c r="CB413" s="62"/>
      <c r="CC413" s="62"/>
      <c r="CD413" s="62"/>
      <c r="CE413" s="62"/>
      <c r="CF413" s="62"/>
      <c r="CG413" s="62"/>
      <c r="CH413" s="62"/>
      <c r="CI413" s="62"/>
      <c r="CJ413" s="62"/>
      <c r="CK413" s="62"/>
      <c r="CL413" s="62"/>
      <c r="CM413" s="62"/>
      <c r="CN413" s="62"/>
      <c r="CO413" s="62"/>
      <c r="CP413" s="62"/>
      <c r="CQ413" s="62"/>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O413" s="62"/>
      <c r="DP413" s="62"/>
      <c r="DQ413" s="62"/>
      <c r="DR413" s="62"/>
      <c r="DS413" s="62"/>
      <c r="DT413" s="62"/>
      <c r="DU413" s="62"/>
      <c r="DV413" s="62"/>
      <c r="DW413" s="62"/>
      <c r="DX413" s="62"/>
      <c r="DY413" s="62"/>
      <c r="DZ413" s="62"/>
      <c r="EA413" s="62"/>
      <c r="EB413" s="62"/>
      <c r="EC413" s="62"/>
      <c r="ED413" s="62"/>
      <c r="EE413" s="62"/>
      <c r="EF413" s="62"/>
      <c r="EG413" s="62"/>
      <c r="EH413" s="62"/>
      <c r="EI413" s="62"/>
      <c r="EJ413" s="62"/>
      <c r="EK413" s="62"/>
      <c r="EL413" s="62"/>
      <c r="EM413" s="62"/>
      <c r="EN413" s="62"/>
      <c r="EO413" s="62"/>
      <c r="EP413" s="62"/>
      <c r="EQ413" s="62"/>
      <c r="ER413" s="62"/>
      <c r="ES413" s="62"/>
      <c r="ET413" s="62"/>
      <c r="EU413" s="62"/>
      <c r="EV413" s="62"/>
      <c r="EW413" s="62"/>
      <c r="EX413" s="62"/>
      <c r="EY413" s="62"/>
      <c r="EZ413" s="62"/>
      <c r="FA413" s="62"/>
      <c r="FB413" s="62"/>
      <c r="FC413" s="62"/>
      <c r="FD413" s="62"/>
      <c r="FE413" s="62"/>
      <c r="FF413" s="62"/>
      <c r="FG413" s="62"/>
      <c r="FH413" s="62"/>
      <c r="FI413" s="62"/>
      <c r="FJ413" s="62"/>
      <c r="FK413" s="62"/>
      <c r="FL413" s="62"/>
      <c r="FM413" s="62"/>
      <c r="FN413" s="62"/>
      <c r="FO413" s="62"/>
      <c r="FP413" s="62"/>
      <c r="FQ413" s="62"/>
      <c r="FR413" s="62"/>
      <c r="FS413" s="62"/>
      <c r="FT413" s="62"/>
      <c r="FU413" s="62"/>
      <c r="FV413" s="62"/>
      <c r="FW413" s="62"/>
      <c r="FX413" s="62"/>
      <c r="FY413" s="62"/>
      <c r="FZ413" s="62"/>
      <c r="GA413" s="62"/>
      <c r="GB413" s="62"/>
      <c r="GC413" s="62"/>
      <c r="GD413" s="62"/>
      <c r="GE413" s="62"/>
      <c r="GF413" s="62"/>
      <c r="GG413" s="62"/>
      <c r="GH413" s="62"/>
      <c r="GI413" s="62"/>
      <c r="GJ413" s="62"/>
      <c r="GK413" s="62"/>
      <c r="GL413" s="62"/>
      <c r="GM413" s="62"/>
      <c r="GN413" s="62"/>
      <c r="GO413" s="62"/>
      <c r="GP413" s="62"/>
      <c r="GQ413" s="62"/>
      <c r="GR413" s="62"/>
      <c r="GS413" s="62"/>
      <c r="GT413" s="62"/>
      <c r="GU413" s="62"/>
      <c r="GV413" s="62"/>
      <c r="GW413" s="62"/>
      <c r="GX413" s="62"/>
      <c r="GY413" s="62"/>
      <c r="GZ413" s="62"/>
      <c r="HA413" s="62"/>
      <c r="HB413" s="62"/>
      <c r="HC413" s="62"/>
      <c r="HD413" s="62"/>
      <c r="HE413" s="62"/>
      <c r="HF413" s="62"/>
      <c r="HG413" s="62"/>
      <c r="HH413" s="62"/>
      <c r="HI413" s="62"/>
      <c r="HJ413" s="62"/>
      <c r="HK413" s="62"/>
      <c r="HL413" s="62"/>
      <c r="HM413" s="62"/>
      <c r="HN413" s="62"/>
      <c r="HO413" s="62"/>
      <c r="HP413" s="62"/>
      <c r="HQ413" s="62"/>
      <c r="HR413" s="62"/>
      <c r="HS413" s="62"/>
      <c r="HT413" s="62"/>
      <c r="HU413" s="62"/>
      <c r="HV413" s="62"/>
      <c r="HW413" s="62"/>
      <c r="HX413" s="62"/>
      <c r="HY413" s="62"/>
      <c r="HZ413" s="62"/>
      <c r="IA413" s="62"/>
      <c r="IB413" s="62"/>
      <c r="IC413" s="62"/>
      <c r="ID413" s="62"/>
      <c r="IE413" s="62"/>
      <c r="IF413" s="62"/>
      <c r="IG413" s="62"/>
      <c r="IH413" s="62"/>
      <c r="II413" s="62"/>
      <c r="IJ413" s="62"/>
      <c r="IK413" s="62"/>
      <c r="IL413" s="62"/>
      <c r="IM413" s="62"/>
      <c r="IN413" s="62"/>
      <c r="IO413" s="62"/>
      <c r="IP413" s="62"/>
      <c r="IQ413" s="62"/>
      <c r="IR413" s="62"/>
      <c r="IS413" s="62"/>
      <c r="IT413" s="62"/>
      <c r="IU413" s="62"/>
      <c r="IV413" s="62"/>
      <c r="IW413" s="62"/>
      <c r="IX413" s="62"/>
      <c r="IY413" s="62"/>
      <c r="IZ413" s="62"/>
      <c r="JA413" s="62"/>
      <c r="JB413" s="62"/>
      <c r="JC413" s="62"/>
      <c r="JD413" s="62"/>
      <c r="JE413" s="62"/>
      <c r="JF413" s="62"/>
      <c r="JG413" s="62"/>
      <c r="JH413" s="62"/>
      <c r="JI413" s="62"/>
      <c r="JJ413" s="62"/>
      <c r="JK413" s="62"/>
      <c r="JL413" s="62"/>
      <c r="JM413" s="62"/>
      <c r="JN413" s="62"/>
      <c r="JO413" s="62"/>
      <c r="JP413" s="62"/>
      <c r="JQ413" s="62"/>
      <c r="JR413" s="62"/>
      <c r="JS413" s="62"/>
      <c r="JT413" s="62"/>
      <c r="JU413" s="62"/>
      <c r="JV413" s="62"/>
      <c r="JW413" s="62"/>
      <c r="JX413" s="62"/>
      <c r="JY413" s="62"/>
      <c r="JZ413" s="62"/>
      <c r="KA413" s="62"/>
      <c r="KB413" s="62"/>
      <c r="KC413" s="62"/>
      <c r="KD413" s="62"/>
      <c r="KE413" s="62"/>
      <c r="KF413" s="62"/>
      <c r="KG413" s="62"/>
      <c r="KH413" s="62"/>
      <c r="KI413" s="62"/>
      <c r="KJ413" s="62"/>
      <c r="KK413" s="62"/>
      <c r="KL413" s="62"/>
      <c r="KM413" s="62"/>
    </row>
    <row r="414" spans="3:299" s="13" customFormat="1" x14ac:dyDescent="0.25">
      <c r="C414" s="62"/>
      <c r="D414" s="62"/>
      <c r="E414" s="62"/>
      <c r="F414" s="62"/>
      <c r="I414" s="14"/>
      <c r="J414" s="63"/>
      <c r="K414" s="14"/>
      <c r="L414" s="63"/>
      <c r="M414" s="63"/>
      <c r="Q414" s="51"/>
      <c r="BU414" s="62"/>
      <c r="BV414" s="62"/>
      <c r="BW414" s="62"/>
      <c r="BX414" s="62"/>
      <c r="BY414" s="62"/>
      <c r="BZ414" s="62"/>
      <c r="CA414" s="62"/>
      <c r="CB414" s="62"/>
      <c r="CC414" s="62"/>
      <c r="CD414" s="62"/>
      <c r="CE414" s="62"/>
      <c r="CF414" s="62"/>
      <c r="CG414" s="6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c r="EA414" s="62"/>
      <c r="EB414" s="62"/>
      <c r="EC414" s="62"/>
      <c r="ED414" s="62"/>
      <c r="EE414" s="62"/>
      <c r="EF414" s="62"/>
      <c r="EG414" s="62"/>
      <c r="EH414" s="62"/>
      <c r="EI414" s="62"/>
      <c r="EJ414" s="62"/>
      <c r="EK414" s="62"/>
      <c r="EL414" s="62"/>
      <c r="EM414" s="62"/>
      <c r="EN414" s="62"/>
      <c r="EO414" s="62"/>
      <c r="EP414" s="62"/>
      <c r="EQ414" s="62"/>
      <c r="ER414" s="62"/>
      <c r="ES414" s="62"/>
      <c r="ET414" s="62"/>
      <c r="EU414" s="62"/>
      <c r="EV414" s="62"/>
      <c r="EW414" s="62"/>
      <c r="EX414" s="62"/>
      <c r="EY414" s="62"/>
      <c r="EZ414" s="62"/>
      <c r="FA414" s="62"/>
      <c r="FB414" s="62"/>
      <c r="FC414" s="62"/>
      <c r="FD414" s="62"/>
      <c r="FE414" s="62"/>
      <c r="FF414" s="62"/>
      <c r="FG414" s="62"/>
      <c r="FH414" s="62"/>
      <c r="FI414" s="62"/>
      <c r="FJ414" s="62"/>
      <c r="FK414" s="62"/>
      <c r="FL414" s="62"/>
      <c r="FM414" s="62"/>
      <c r="FN414" s="62"/>
      <c r="FO414" s="62"/>
      <c r="FP414" s="62"/>
      <c r="FQ414" s="62"/>
      <c r="FR414" s="62"/>
      <c r="FS414" s="62"/>
      <c r="FT414" s="62"/>
      <c r="FU414" s="62"/>
      <c r="FV414" s="62"/>
      <c r="FW414" s="62"/>
      <c r="FX414" s="62"/>
      <c r="FY414" s="62"/>
      <c r="FZ414" s="62"/>
      <c r="GA414" s="62"/>
      <c r="GB414" s="62"/>
      <c r="GC414" s="62"/>
      <c r="GD414" s="62"/>
      <c r="GE414" s="62"/>
      <c r="GF414" s="62"/>
      <c r="GG414" s="62"/>
      <c r="GH414" s="62"/>
      <c r="GI414" s="62"/>
      <c r="GJ414" s="62"/>
      <c r="GK414" s="62"/>
      <c r="GL414" s="62"/>
      <c r="GM414" s="62"/>
      <c r="GN414" s="62"/>
      <c r="GO414" s="62"/>
      <c r="GP414" s="62"/>
      <c r="GQ414" s="62"/>
      <c r="GR414" s="62"/>
      <c r="GS414" s="62"/>
      <c r="GT414" s="62"/>
      <c r="GU414" s="62"/>
      <c r="GV414" s="62"/>
      <c r="GW414" s="62"/>
      <c r="GX414" s="62"/>
      <c r="GY414" s="62"/>
      <c r="GZ414" s="62"/>
      <c r="HA414" s="62"/>
      <c r="HB414" s="62"/>
      <c r="HC414" s="62"/>
      <c r="HD414" s="62"/>
      <c r="HE414" s="62"/>
      <c r="HF414" s="62"/>
      <c r="HG414" s="62"/>
      <c r="HH414" s="62"/>
      <c r="HI414" s="62"/>
      <c r="HJ414" s="62"/>
      <c r="HK414" s="62"/>
      <c r="HL414" s="62"/>
      <c r="HM414" s="62"/>
      <c r="HN414" s="62"/>
      <c r="HO414" s="62"/>
      <c r="HP414" s="62"/>
      <c r="HQ414" s="62"/>
      <c r="HR414" s="62"/>
      <c r="HS414" s="62"/>
      <c r="HT414" s="62"/>
      <c r="HU414" s="62"/>
      <c r="HV414" s="62"/>
      <c r="HW414" s="62"/>
      <c r="HX414" s="62"/>
      <c r="HY414" s="62"/>
      <c r="HZ414" s="62"/>
      <c r="IA414" s="62"/>
      <c r="IB414" s="62"/>
      <c r="IC414" s="62"/>
      <c r="ID414" s="62"/>
      <c r="IE414" s="62"/>
      <c r="IF414" s="62"/>
      <c r="IG414" s="62"/>
      <c r="IH414" s="62"/>
      <c r="II414" s="62"/>
      <c r="IJ414" s="62"/>
      <c r="IK414" s="62"/>
      <c r="IL414" s="62"/>
      <c r="IM414" s="62"/>
      <c r="IN414" s="62"/>
      <c r="IO414" s="62"/>
      <c r="IP414" s="62"/>
      <c r="IQ414" s="62"/>
      <c r="IR414" s="62"/>
      <c r="IS414" s="62"/>
      <c r="IT414" s="62"/>
      <c r="IU414" s="62"/>
      <c r="IV414" s="62"/>
      <c r="IW414" s="62"/>
      <c r="IX414" s="62"/>
      <c r="IY414" s="62"/>
      <c r="IZ414" s="62"/>
      <c r="JA414" s="62"/>
      <c r="JB414" s="62"/>
      <c r="JC414" s="62"/>
      <c r="JD414" s="62"/>
      <c r="JE414" s="62"/>
      <c r="JF414" s="62"/>
      <c r="JG414" s="62"/>
      <c r="JH414" s="62"/>
      <c r="JI414" s="62"/>
      <c r="JJ414" s="62"/>
      <c r="JK414" s="62"/>
      <c r="JL414" s="62"/>
      <c r="JM414" s="62"/>
      <c r="JN414" s="62"/>
      <c r="JO414" s="62"/>
      <c r="JP414" s="62"/>
      <c r="JQ414" s="62"/>
      <c r="JR414" s="62"/>
      <c r="JS414" s="62"/>
      <c r="JT414" s="62"/>
      <c r="JU414" s="62"/>
      <c r="JV414" s="62"/>
      <c r="JW414" s="62"/>
      <c r="JX414" s="62"/>
      <c r="JY414" s="62"/>
      <c r="JZ414" s="62"/>
      <c r="KA414" s="62"/>
      <c r="KB414" s="62"/>
      <c r="KC414" s="62"/>
      <c r="KD414" s="62"/>
      <c r="KE414" s="62"/>
      <c r="KF414" s="62"/>
      <c r="KG414" s="62"/>
      <c r="KH414" s="62"/>
      <c r="KI414" s="62"/>
      <c r="KJ414" s="62"/>
      <c r="KK414" s="62"/>
      <c r="KL414" s="62"/>
      <c r="KM414" s="62"/>
    </row>
    <row r="415" spans="3:299" s="13" customFormat="1" x14ac:dyDescent="0.25">
      <c r="C415" s="62"/>
      <c r="D415" s="62"/>
      <c r="E415" s="62"/>
      <c r="F415" s="62"/>
      <c r="I415" s="14"/>
      <c r="J415" s="63"/>
      <c r="K415" s="14"/>
      <c r="L415" s="63"/>
      <c r="M415" s="63"/>
      <c r="Q415" s="51"/>
      <c r="BU415" s="62"/>
      <c r="BV415" s="62"/>
      <c r="BW415" s="62"/>
      <c r="BX415" s="62"/>
      <c r="BY415" s="62"/>
      <c r="BZ415" s="62"/>
      <c r="CA415" s="62"/>
      <c r="CB415" s="62"/>
      <c r="CC415" s="62"/>
      <c r="CD415" s="62"/>
      <c r="CE415" s="62"/>
      <c r="CF415" s="62"/>
      <c r="CG415" s="6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62"/>
      <c r="DT415" s="62"/>
      <c r="DU415" s="62"/>
      <c r="DV415" s="62"/>
      <c r="DW415" s="62"/>
      <c r="DX415" s="62"/>
      <c r="DY415" s="62"/>
      <c r="DZ415" s="62"/>
      <c r="EA415" s="62"/>
      <c r="EB415" s="62"/>
      <c r="EC415" s="62"/>
      <c r="ED415" s="62"/>
      <c r="EE415" s="62"/>
      <c r="EF415" s="62"/>
      <c r="EG415" s="62"/>
      <c r="EH415" s="62"/>
      <c r="EI415" s="62"/>
      <c r="EJ415" s="62"/>
      <c r="EK415" s="62"/>
      <c r="EL415" s="62"/>
      <c r="EM415" s="62"/>
      <c r="EN415" s="62"/>
      <c r="EO415" s="62"/>
      <c r="EP415" s="62"/>
      <c r="EQ415" s="62"/>
      <c r="ER415" s="62"/>
      <c r="ES415" s="62"/>
      <c r="ET415" s="62"/>
      <c r="EU415" s="62"/>
      <c r="EV415" s="62"/>
      <c r="EW415" s="62"/>
      <c r="EX415" s="62"/>
      <c r="EY415" s="62"/>
      <c r="EZ415" s="62"/>
      <c r="FA415" s="62"/>
      <c r="FB415" s="62"/>
      <c r="FC415" s="62"/>
      <c r="FD415" s="62"/>
      <c r="FE415" s="62"/>
      <c r="FF415" s="62"/>
      <c r="FG415" s="62"/>
      <c r="FH415" s="62"/>
      <c r="FI415" s="62"/>
      <c r="FJ415" s="62"/>
      <c r="FK415" s="62"/>
      <c r="FL415" s="62"/>
      <c r="FM415" s="62"/>
      <c r="FN415" s="62"/>
      <c r="FO415" s="62"/>
      <c r="FP415" s="62"/>
      <c r="FQ415" s="62"/>
      <c r="FR415" s="62"/>
      <c r="FS415" s="62"/>
      <c r="FT415" s="62"/>
      <c r="FU415" s="62"/>
      <c r="FV415" s="62"/>
      <c r="FW415" s="62"/>
      <c r="FX415" s="62"/>
      <c r="FY415" s="62"/>
      <c r="FZ415" s="62"/>
      <c r="GA415" s="62"/>
      <c r="GB415" s="62"/>
      <c r="GC415" s="62"/>
      <c r="GD415" s="62"/>
      <c r="GE415" s="62"/>
      <c r="GF415" s="62"/>
      <c r="GG415" s="62"/>
      <c r="GH415" s="62"/>
      <c r="GI415" s="62"/>
      <c r="GJ415" s="62"/>
      <c r="GK415" s="62"/>
      <c r="GL415" s="62"/>
      <c r="GM415" s="62"/>
      <c r="GN415" s="62"/>
      <c r="GO415" s="62"/>
      <c r="GP415" s="62"/>
      <c r="GQ415" s="62"/>
      <c r="GR415" s="62"/>
      <c r="GS415" s="62"/>
      <c r="GT415" s="62"/>
      <c r="GU415" s="62"/>
      <c r="GV415" s="62"/>
      <c r="GW415" s="62"/>
      <c r="GX415" s="62"/>
      <c r="GY415" s="62"/>
      <c r="GZ415" s="62"/>
      <c r="HA415" s="62"/>
      <c r="HB415" s="62"/>
      <c r="HC415" s="62"/>
      <c r="HD415" s="62"/>
      <c r="HE415" s="62"/>
      <c r="HF415" s="62"/>
      <c r="HG415" s="62"/>
      <c r="HH415" s="62"/>
      <c r="HI415" s="62"/>
      <c r="HJ415" s="62"/>
      <c r="HK415" s="62"/>
      <c r="HL415" s="62"/>
      <c r="HM415" s="62"/>
      <c r="HN415" s="62"/>
      <c r="HO415" s="62"/>
      <c r="HP415" s="62"/>
      <c r="HQ415" s="62"/>
      <c r="HR415" s="62"/>
      <c r="HS415" s="62"/>
      <c r="HT415" s="62"/>
      <c r="HU415" s="62"/>
      <c r="HV415" s="62"/>
      <c r="HW415" s="62"/>
      <c r="HX415" s="62"/>
      <c r="HY415" s="62"/>
      <c r="HZ415" s="62"/>
      <c r="IA415" s="62"/>
      <c r="IB415" s="62"/>
      <c r="IC415" s="62"/>
      <c r="ID415" s="62"/>
      <c r="IE415" s="62"/>
      <c r="IF415" s="62"/>
      <c r="IG415" s="62"/>
      <c r="IH415" s="62"/>
      <c r="II415" s="62"/>
      <c r="IJ415" s="62"/>
      <c r="IK415" s="62"/>
      <c r="IL415" s="62"/>
      <c r="IM415" s="62"/>
      <c r="IN415" s="62"/>
      <c r="IO415" s="62"/>
      <c r="IP415" s="62"/>
      <c r="IQ415" s="62"/>
      <c r="IR415" s="62"/>
      <c r="IS415" s="62"/>
      <c r="IT415" s="62"/>
      <c r="IU415" s="62"/>
      <c r="IV415" s="62"/>
      <c r="IW415" s="62"/>
      <c r="IX415" s="62"/>
      <c r="IY415" s="62"/>
      <c r="IZ415" s="62"/>
      <c r="JA415" s="62"/>
      <c r="JB415" s="62"/>
      <c r="JC415" s="62"/>
      <c r="JD415" s="62"/>
      <c r="JE415" s="62"/>
      <c r="JF415" s="62"/>
      <c r="JG415" s="62"/>
      <c r="JH415" s="62"/>
      <c r="JI415" s="62"/>
      <c r="JJ415" s="62"/>
      <c r="JK415" s="62"/>
      <c r="JL415" s="62"/>
      <c r="JM415" s="62"/>
      <c r="JN415" s="62"/>
      <c r="JO415" s="62"/>
      <c r="JP415" s="62"/>
      <c r="JQ415" s="62"/>
      <c r="JR415" s="62"/>
      <c r="JS415" s="62"/>
      <c r="JT415" s="62"/>
      <c r="JU415" s="62"/>
      <c r="JV415" s="62"/>
      <c r="JW415" s="62"/>
      <c r="JX415" s="62"/>
      <c r="JY415" s="62"/>
      <c r="JZ415" s="62"/>
      <c r="KA415" s="62"/>
      <c r="KB415" s="62"/>
      <c r="KC415" s="62"/>
      <c r="KD415" s="62"/>
      <c r="KE415" s="62"/>
      <c r="KF415" s="62"/>
      <c r="KG415" s="62"/>
      <c r="KH415" s="62"/>
      <c r="KI415" s="62"/>
      <c r="KJ415" s="62"/>
      <c r="KK415" s="62"/>
      <c r="KL415" s="62"/>
      <c r="KM415" s="62"/>
    </row>
    <row r="416" spans="3:299" s="13" customFormat="1" x14ac:dyDescent="0.25">
      <c r="C416" s="62"/>
      <c r="D416" s="62"/>
      <c r="E416" s="62"/>
      <c r="F416" s="62"/>
      <c r="I416" s="14"/>
      <c r="J416" s="63"/>
      <c r="K416" s="14"/>
      <c r="L416" s="63"/>
      <c r="M416" s="63"/>
      <c r="Q416" s="51"/>
      <c r="BU416" s="62"/>
      <c r="BV416" s="62"/>
      <c r="BW416" s="62"/>
      <c r="BX416" s="62"/>
      <c r="BY416" s="62"/>
      <c r="BZ416" s="62"/>
      <c r="CA416" s="62"/>
      <c r="CB416" s="62"/>
      <c r="CC416" s="62"/>
      <c r="CD416" s="62"/>
      <c r="CE416" s="62"/>
      <c r="CF416" s="62"/>
      <c r="CG416" s="6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62"/>
      <c r="DT416" s="62"/>
      <c r="DU416" s="62"/>
      <c r="DV416" s="62"/>
      <c r="DW416" s="62"/>
      <c r="DX416" s="62"/>
      <c r="DY416" s="62"/>
      <c r="DZ416" s="62"/>
      <c r="EA416" s="62"/>
      <c r="EB416" s="62"/>
      <c r="EC416" s="62"/>
      <c r="ED416" s="62"/>
      <c r="EE416" s="62"/>
      <c r="EF416" s="62"/>
      <c r="EG416" s="62"/>
      <c r="EH416" s="62"/>
      <c r="EI416" s="62"/>
      <c r="EJ416" s="62"/>
      <c r="EK416" s="62"/>
      <c r="EL416" s="62"/>
      <c r="EM416" s="62"/>
      <c r="EN416" s="62"/>
      <c r="EO416" s="62"/>
      <c r="EP416" s="62"/>
      <c r="EQ416" s="62"/>
      <c r="ER416" s="62"/>
      <c r="ES416" s="62"/>
      <c r="ET416" s="62"/>
      <c r="EU416" s="62"/>
      <c r="EV416" s="62"/>
      <c r="EW416" s="62"/>
      <c r="EX416" s="62"/>
      <c r="EY416" s="62"/>
      <c r="EZ416" s="62"/>
      <c r="FA416" s="62"/>
      <c r="FB416" s="62"/>
      <c r="FC416" s="62"/>
      <c r="FD416" s="62"/>
      <c r="FE416" s="62"/>
      <c r="FF416" s="62"/>
      <c r="FG416" s="62"/>
      <c r="FH416" s="62"/>
      <c r="FI416" s="62"/>
      <c r="FJ416" s="62"/>
      <c r="FK416" s="62"/>
      <c r="FL416" s="62"/>
      <c r="FM416" s="62"/>
      <c r="FN416" s="62"/>
      <c r="FO416" s="62"/>
      <c r="FP416" s="62"/>
      <c r="FQ416" s="62"/>
      <c r="FR416" s="62"/>
      <c r="FS416" s="62"/>
      <c r="FT416" s="62"/>
      <c r="FU416" s="62"/>
      <c r="FV416" s="62"/>
      <c r="FW416" s="62"/>
      <c r="FX416" s="62"/>
      <c r="FY416" s="62"/>
      <c r="FZ416" s="62"/>
      <c r="GA416" s="62"/>
      <c r="GB416" s="62"/>
      <c r="GC416" s="62"/>
      <c r="GD416" s="62"/>
      <c r="GE416" s="62"/>
      <c r="GF416" s="62"/>
      <c r="GG416" s="62"/>
      <c r="GH416" s="62"/>
      <c r="GI416" s="62"/>
      <c r="GJ416" s="62"/>
      <c r="GK416" s="62"/>
      <c r="GL416" s="62"/>
      <c r="GM416" s="62"/>
      <c r="GN416" s="62"/>
      <c r="GO416" s="62"/>
      <c r="GP416" s="62"/>
      <c r="GQ416" s="62"/>
      <c r="GR416" s="62"/>
      <c r="GS416" s="62"/>
      <c r="GT416" s="62"/>
      <c r="GU416" s="62"/>
      <c r="GV416" s="62"/>
      <c r="GW416" s="62"/>
      <c r="GX416" s="62"/>
      <c r="GY416" s="62"/>
      <c r="GZ416" s="62"/>
      <c r="HA416" s="62"/>
      <c r="HB416" s="62"/>
      <c r="HC416" s="62"/>
      <c r="HD416" s="62"/>
      <c r="HE416" s="62"/>
      <c r="HF416" s="62"/>
      <c r="HG416" s="62"/>
      <c r="HH416" s="62"/>
      <c r="HI416" s="62"/>
      <c r="HJ416" s="62"/>
      <c r="HK416" s="62"/>
      <c r="HL416" s="62"/>
      <c r="HM416" s="62"/>
      <c r="HN416" s="62"/>
      <c r="HO416" s="62"/>
      <c r="HP416" s="62"/>
      <c r="HQ416" s="62"/>
      <c r="HR416" s="62"/>
      <c r="HS416" s="62"/>
      <c r="HT416" s="62"/>
      <c r="HU416" s="62"/>
      <c r="HV416" s="62"/>
      <c r="HW416" s="62"/>
      <c r="HX416" s="62"/>
      <c r="HY416" s="62"/>
      <c r="HZ416" s="62"/>
      <c r="IA416" s="62"/>
      <c r="IB416" s="62"/>
      <c r="IC416" s="62"/>
      <c r="ID416" s="62"/>
      <c r="IE416" s="62"/>
      <c r="IF416" s="62"/>
      <c r="IG416" s="62"/>
      <c r="IH416" s="62"/>
      <c r="II416" s="62"/>
      <c r="IJ416" s="62"/>
      <c r="IK416" s="62"/>
      <c r="IL416" s="62"/>
      <c r="IM416" s="62"/>
      <c r="IN416" s="62"/>
      <c r="IO416" s="62"/>
      <c r="IP416" s="62"/>
      <c r="IQ416" s="62"/>
      <c r="IR416" s="62"/>
      <c r="IS416" s="62"/>
      <c r="IT416" s="62"/>
      <c r="IU416" s="62"/>
      <c r="IV416" s="62"/>
      <c r="IW416" s="62"/>
      <c r="IX416" s="62"/>
      <c r="IY416" s="62"/>
      <c r="IZ416" s="62"/>
      <c r="JA416" s="62"/>
      <c r="JB416" s="62"/>
      <c r="JC416" s="62"/>
      <c r="JD416" s="62"/>
      <c r="JE416" s="62"/>
      <c r="JF416" s="62"/>
      <c r="JG416" s="62"/>
      <c r="JH416" s="62"/>
      <c r="JI416" s="62"/>
      <c r="JJ416" s="62"/>
      <c r="JK416" s="62"/>
      <c r="JL416" s="62"/>
      <c r="JM416" s="62"/>
      <c r="JN416" s="62"/>
      <c r="JO416" s="62"/>
      <c r="JP416" s="62"/>
      <c r="JQ416" s="62"/>
      <c r="JR416" s="62"/>
      <c r="JS416" s="62"/>
      <c r="JT416" s="62"/>
      <c r="JU416" s="62"/>
      <c r="JV416" s="62"/>
      <c r="JW416" s="62"/>
      <c r="JX416" s="62"/>
      <c r="JY416" s="62"/>
      <c r="JZ416" s="62"/>
      <c r="KA416" s="62"/>
      <c r="KB416" s="62"/>
      <c r="KC416" s="62"/>
      <c r="KD416" s="62"/>
      <c r="KE416" s="62"/>
      <c r="KF416" s="62"/>
      <c r="KG416" s="62"/>
      <c r="KH416" s="62"/>
      <c r="KI416" s="62"/>
      <c r="KJ416" s="62"/>
      <c r="KK416" s="62"/>
      <c r="KL416" s="62"/>
      <c r="KM416" s="62"/>
    </row>
    <row r="417" spans="3:299" s="13" customFormat="1" x14ac:dyDescent="0.25">
      <c r="C417" s="62"/>
      <c r="D417" s="62"/>
      <c r="E417" s="62"/>
      <c r="F417" s="62"/>
      <c r="I417" s="14"/>
      <c r="J417" s="63"/>
      <c r="K417" s="14"/>
      <c r="L417" s="63"/>
      <c r="M417" s="63"/>
      <c r="Q417" s="51"/>
      <c r="BU417" s="62"/>
      <c r="BV417" s="62"/>
      <c r="BW417" s="62"/>
      <c r="BX417" s="62"/>
      <c r="BY417" s="62"/>
      <c r="BZ417" s="62"/>
      <c r="CA417" s="62"/>
      <c r="CB417" s="62"/>
      <c r="CC417" s="62"/>
      <c r="CD417" s="62"/>
      <c r="CE417" s="62"/>
      <c r="CF417" s="62"/>
      <c r="CG417" s="6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62"/>
      <c r="DT417" s="62"/>
      <c r="DU417" s="62"/>
      <c r="DV417" s="62"/>
      <c r="DW417" s="62"/>
      <c r="DX417" s="62"/>
      <c r="DY417" s="62"/>
      <c r="DZ417" s="62"/>
      <c r="EA417" s="62"/>
      <c r="EB417" s="62"/>
      <c r="EC417" s="62"/>
      <c r="ED417" s="62"/>
      <c r="EE417" s="62"/>
      <c r="EF417" s="62"/>
      <c r="EG417" s="62"/>
      <c r="EH417" s="62"/>
      <c r="EI417" s="62"/>
      <c r="EJ417" s="62"/>
      <c r="EK417" s="62"/>
      <c r="EL417" s="62"/>
      <c r="EM417" s="62"/>
      <c r="EN417" s="62"/>
      <c r="EO417" s="62"/>
      <c r="EP417" s="62"/>
      <c r="EQ417" s="62"/>
      <c r="ER417" s="62"/>
      <c r="ES417" s="62"/>
      <c r="ET417" s="62"/>
      <c r="EU417" s="62"/>
      <c r="EV417" s="62"/>
      <c r="EW417" s="62"/>
      <c r="EX417" s="62"/>
      <c r="EY417" s="62"/>
      <c r="EZ417" s="62"/>
      <c r="FA417" s="62"/>
      <c r="FB417" s="62"/>
      <c r="FC417" s="62"/>
      <c r="FD417" s="62"/>
      <c r="FE417" s="62"/>
      <c r="FF417" s="62"/>
      <c r="FG417" s="62"/>
      <c r="FH417" s="62"/>
      <c r="FI417" s="62"/>
      <c r="FJ417" s="62"/>
      <c r="FK417" s="62"/>
      <c r="FL417" s="62"/>
      <c r="FM417" s="62"/>
      <c r="FN417" s="62"/>
      <c r="FO417" s="62"/>
      <c r="FP417" s="62"/>
      <c r="FQ417" s="62"/>
      <c r="FR417" s="62"/>
      <c r="FS417" s="62"/>
      <c r="FT417" s="62"/>
      <c r="FU417" s="62"/>
      <c r="FV417" s="62"/>
      <c r="FW417" s="62"/>
      <c r="FX417" s="62"/>
      <c r="FY417" s="62"/>
      <c r="FZ417" s="62"/>
      <c r="GA417" s="62"/>
      <c r="GB417" s="62"/>
      <c r="GC417" s="62"/>
      <c r="GD417" s="62"/>
      <c r="GE417" s="62"/>
      <c r="GF417" s="62"/>
      <c r="GG417" s="62"/>
      <c r="GH417" s="62"/>
      <c r="GI417" s="62"/>
      <c r="GJ417" s="62"/>
      <c r="GK417" s="62"/>
      <c r="GL417" s="62"/>
      <c r="GM417" s="62"/>
      <c r="GN417" s="62"/>
      <c r="GO417" s="62"/>
      <c r="GP417" s="62"/>
      <c r="GQ417" s="62"/>
      <c r="GR417" s="62"/>
      <c r="GS417" s="62"/>
      <c r="GT417" s="62"/>
      <c r="GU417" s="62"/>
      <c r="GV417" s="62"/>
      <c r="GW417" s="62"/>
      <c r="GX417" s="62"/>
      <c r="GY417" s="62"/>
      <c r="GZ417" s="62"/>
      <c r="HA417" s="62"/>
      <c r="HB417" s="62"/>
      <c r="HC417" s="62"/>
      <c r="HD417" s="62"/>
      <c r="HE417" s="62"/>
      <c r="HF417" s="62"/>
      <c r="HG417" s="62"/>
      <c r="HH417" s="62"/>
      <c r="HI417" s="62"/>
      <c r="HJ417" s="62"/>
      <c r="HK417" s="62"/>
      <c r="HL417" s="62"/>
      <c r="HM417" s="62"/>
      <c r="HN417" s="62"/>
      <c r="HO417" s="62"/>
      <c r="HP417" s="62"/>
      <c r="HQ417" s="62"/>
      <c r="HR417" s="62"/>
      <c r="HS417" s="62"/>
      <c r="HT417" s="62"/>
      <c r="HU417" s="62"/>
      <c r="HV417" s="62"/>
      <c r="HW417" s="62"/>
      <c r="HX417" s="62"/>
      <c r="HY417" s="62"/>
      <c r="HZ417" s="62"/>
      <c r="IA417" s="62"/>
      <c r="IB417" s="62"/>
      <c r="IC417" s="62"/>
      <c r="ID417" s="62"/>
      <c r="IE417" s="62"/>
      <c r="IF417" s="62"/>
      <c r="IG417" s="62"/>
      <c r="IH417" s="62"/>
      <c r="II417" s="62"/>
      <c r="IJ417" s="62"/>
      <c r="IK417" s="62"/>
      <c r="IL417" s="62"/>
      <c r="IM417" s="62"/>
      <c r="IN417" s="62"/>
      <c r="IO417" s="62"/>
      <c r="IP417" s="62"/>
      <c r="IQ417" s="62"/>
      <c r="IR417" s="62"/>
      <c r="IS417" s="62"/>
      <c r="IT417" s="62"/>
      <c r="IU417" s="62"/>
      <c r="IV417" s="62"/>
      <c r="IW417" s="62"/>
      <c r="IX417" s="62"/>
      <c r="IY417" s="62"/>
      <c r="IZ417" s="62"/>
      <c r="JA417" s="62"/>
      <c r="JB417" s="62"/>
      <c r="JC417" s="62"/>
      <c r="JD417" s="62"/>
      <c r="JE417" s="62"/>
      <c r="JF417" s="62"/>
      <c r="JG417" s="62"/>
      <c r="JH417" s="62"/>
      <c r="JI417" s="62"/>
      <c r="JJ417" s="62"/>
      <c r="JK417" s="62"/>
      <c r="JL417" s="62"/>
      <c r="JM417" s="62"/>
      <c r="JN417" s="62"/>
      <c r="JO417" s="62"/>
      <c r="JP417" s="62"/>
      <c r="JQ417" s="62"/>
      <c r="JR417" s="62"/>
      <c r="JS417" s="62"/>
      <c r="JT417" s="62"/>
      <c r="JU417" s="62"/>
      <c r="JV417" s="62"/>
      <c r="JW417" s="62"/>
      <c r="JX417" s="62"/>
      <c r="JY417" s="62"/>
      <c r="JZ417" s="62"/>
      <c r="KA417" s="62"/>
      <c r="KB417" s="62"/>
      <c r="KC417" s="62"/>
      <c r="KD417" s="62"/>
      <c r="KE417" s="62"/>
      <c r="KF417" s="62"/>
      <c r="KG417" s="62"/>
      <c r="KH417" s="62"/>
      <c r="KI417" s="62"/>
      <c r="KJ417" s="62"/>
      <c r="KK417" s="62"/>
      <c r="KL417" s="62"/>
      <c r="KM417" s="62"/>
    </row>
    <row r="418" spans="3:299" s="13" customFormat="1" x14ac:dyDescent="0.25">
      <c r="C418" s="62"/>
      <c r="D418" s="62"/>
      <c r="E418" s="62"/>
      <c r="F418" s="62"/>
      <c r="I418" s="14"/>
      <c r="J418" s="63"/>
      <c r="K418" s="14"/>
      <c r="L418" s="63"/>
      <c r="M418" s="63"/>
      <c r="Q418" s="51"/>
      <c r="BU418" s="62"/>
      <c r="BV418" s="62"/>
      <c r="BW418" s="62"/>
      <c r="BX418" s="62"/>
      <c r="BY418" s="62"/>
      <c r="BZ418" s="62"/>
      <c r="CA418" s="62"/>
      <c r="CB418" s="62"/>
      <c r="CC418" s="62"/>
      <c r="CD418" s="62"/>
      <c r="CE418" s="62"/>
      <c r="CF418" s="62"/>
      <c r="CG418" s="6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62"/>
      <c r="DT418" s="62"/>
      <c r="DU418" s="62"/>
      <c r="DV418" s="62"/>
      <c r="DW418" s="62"/>
      <c r="DX418" s="62"/>
      <c r="DY418" s="62"/>
      <c r="DZ418" s="62"/>
      <c r="EA418" s="62"/>
      <c r="EB418" s="62"/>
      <c r="EC418" s="62"/>
      <c r="ED418" s="62"/>
      <c r="EE418" s="62"/>
      <c r="EF418" s="62"/>
      <c r="EG418" s="62"/>
      <c r="EH418" s="62"/>
      <c r="EI418" s="62"/>
      <c r="EJ418" s="62"/>
      <c r="EK418" s="62"/>
      <c r="EL418" s="62"/>
      <c r="EM418" s="62"/>
      <c r="EN418" s="62"/>
      <c r="EO418" s="62"/>
      <c r="EP418" s="62"/>
      <c r="EQ418" s="62"/>
      <c r="ER418" s="62"/>
      <c r="ES418" s="62"/>
      <c r="ET418" s="62"/>
      <c r="EU418" s="62"/>
      <c r="EV418" s="62"/>
      <c r="EW418" s="62"/>
      <c r="EX418" s="62"/>
      <c r="EY418" s="62"/>
      <c r="EZ418" s="62"/>
      <c r="FA418" s="62"/>
      <c r="FB418" s="62"/>
      <c r="FC418" s="62"/>
      <c r="FD418" s="62"/>
      <c r="FE418" s="62"/>
      <c r="FF418" s="62"/>
      <c r="FG418" s="62"/>
      <c r="FH418" s="62"/>
      <c r="FI418" s="62"/>
      <c r="FJ418" s="62"/>
      <c r="FK418" s="62"/>
      <c r="FL418" s="62"/>
      <c r="FM418" s="62"/>
      <c r="FN418" s="62"/>
      <c r="FO418" s="62"/>
      <c r="FP418" s="62"/>
      <c r="FQ418" s="62"/>
      <c r="FR418" s="62"/>
      <c r="FS418" s="62"/>
      <c r="FT418" s="62"/>
      <c r="FU418" s="62"/>
      <c r="FV418" s="62"/>
      <c r="FW418" s="62"/>
      <c r="FX418" s="62"/>
      <c r="FY418" s="62"/>
      <c r="FZ418" s="62"/>
      <c r="GA418" s="62"/>
      <c r="GB418" s="62"/>
      <c r="GC418" s="62"/>
      <c r="GD418" s="62"/>
      <c r="GE418" s="62"/>
      <c r="GF418" s="62"/>
      <c r="GG418" s="62"/>
      <c r="GH418" s="62"/>
      <c r="GI418" s="62"/>
      <c r="GJ418" s="62"/>
      <c r="GK418" s="62"/>
      <c r="GL418" s="62"/>
      <c r="GM418" s="62"/>
      <c r="GN418" s="62"/>
      <c r="GO418" s="62"/>
      <c r="GP418" s="62"/>
      <c r="GQ418" s="62"/>
      <c r="GR418" s="62"/>
      <c r="GS418" s="62"/>
      <c r="GT418" s="62"/>
      <c r="GU418" s="62"/>
      <c r="GV418" s="62"/>
      <c r="GW418" s="62"/>
      <c r="GX418" s="62"/>
      <c r="GY418" s="62"/>
      <c r="GZ418" s="62"/>
      <c r="HA418" s="62"/>
      <c r="HB418" s="62"/>
      <c r="HC418" s="62"/>
      <c r="HD418" s="62"/>
      <c r="HE418" s="62"/>
      <c r="HF418" s="62"/>
      <c r="HG418" s="62"/>
      <c r="HH418" s="62"/>
      <c r="HI418" s="62"/>
      <c r="HJ418" s="62"/>
      <c r="HK418" s="62"/>
      <c r="HL418" s="62"/>
      <c r="HM418" s="62"/>
      <c r="HN418" s="62"/>
      <c r="HO418" s="62"/>
      <c r="HP418" s="62"/>
      <c r="HQ418" s="62"/>
      <c r="HR418" s="62"/>
      <c r="HS418" s="62"/>
      <c r="HT418" s="62"/>
      <c r="HU418" s="62"/>
      <c r="HV418" s="62"/>
      <c r="HW418" s="62"/>
      <c r="HX418" s="62"/>
      <c r="HY418" s="62"/>
      <c r="HZ418" s="62"/>
      <c r="IA418" s="62"/>
      <c r="IB418" s="62"/>
      <c r="IC418" s="62"/>
      <c r="ID418" s="62"/>
      <c r="IE418" s="62"/>
      <c r="IF418" s="62"/>
      <c r="IG418" s="62"/>
      <c r="IH418" s="62"/>
      <c r="II418" s="62"/>
      <c r="IJ418" s="62"/>
      <c r="IK418" s="62"/>
      <c r="IL418" s="62"/>
      <c r="IM418" s="62"/>
      <c r="IN418" s="62"/>
      <c r="IO418" s="62"/>
      <c r="IP418" s="62"/>
      <c r="IQ418" s="62"/>
      <c r="IR418" s="62"/>
      <c r="IS418" s="62"/>
      <c r="IT418" s="62"/>
      <c r="IU418" s="62"/>
      <c r="IV418" s="62"/>
      <c r="IW418" s="62"/>
      <c r="IX418" s="62"/>
      <c r="IY418" s="62"/>
      <c r="IZ418" s="62"/>
      <c r="JA418" s="62"/>
      <c r="JB418" s="62"/>
      <c r="JC418" s="62"/>
      <c r="JD418" s="62"/>
      <c r="JE418" s="62"/>
      <c r="JF418" s="62"/>
      <c r="JG418" s="62"/>
      <c r="JH418" s="62"/>
      <c r="JI418" s="62"/>
      <c r="JJ418" s="62"/>
      <c r="JK418" s="62"/>
      <c r="JL418" s="62"/>
      <c r="JM418" s="62"/>
      <c r="JN418" s="62"/>
      <c r="JO418" s="62"/>
      <c r="JP418" s="62"/>
      <c r="JQ418" s="62"/>
      <c r="JR418" s="62"/>
      <c r="JS418" s="62"/>
      <c r="JT418" s="62"/>
      <c r="JU418" s="62"/>
      <c r="JV418" s="62"/>
      <c r="JW418" s="62"/>
      <c r="JX418" s="62"/>
      <c r="JY418" s="62"/>
      <c r="JZ418" s="62"/>
      <c r="KA418" s="62"/>
      <c r="KB418" s="62"/>
      <c r="KC418" s="62"/>
      <c r="KD418" s="62"/>
      <c r="KE418" s="62"/>
      <c r="KF418" s="62"/>
      <c r="KG418" s="62"/>
      <c r="KH418" s="62"/>
      <c r="KI418" s="62"/>
      <c r="KJ418" s="62"/>
      <c r="KK418" s="62"/>
      <c r="KL418" s="62"/>
      <c r="KM418" s="62"/>
    </row>
    <row r="419" spans="3:299" s="13" customFormat="1" x14ac:dyDescent="0.25">
      <c r="C419" s="62"/>
      <c r="D419" s="62"/>
      <c r="E419" s="62"/>
      <c r="F419" s="62"/>
      <c r="I419" s="14"/>
      <c r="J419" s="63"/>
      <c r="K419" s="14"/>
      <c r="L419" s="63"/>
      <c r="M419" s="63"/>
      <c r="Q419" s="51"/>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62"/>
      <c r="DW419" s="62"/>
      <c r="DX419" s="62"/>
      <c r="DY419" s="62"/>
      <c r="DZ419" s="62"/>
      <c r="EA419" s="62"/>
      <c r="EB419" s="62"/>
      <c r="EC419" s="62"/>
      <c r="ED419" s="62"/>
      <c r="EE419" s="62"/>
      <c r="EF419" s="62"/>
      <c r="EG419" s="62"/>
      <c r="EH419" s="62"/>
      <c r="EI419" s="62"/>
      <c r="EJ419" s="62"/>
      <c r="EK419" s="62"/>
      <c r="EL419" s="62"/>
      <c r="EM419" s="62"/>
      <c r="EN419" s="62"/>
      <c r="EO419" s="62"/>
      <c r="EP419" s="62"/>
      <c r="EQ419" s="62"/>
      <c r="ER419" s="62"/>
      <c r="ES419" s="62"/>
      <c r="ET419" s="62"/>
      <c r="EU419" s="62"/>
      <c r="EV419" s="62"/>
      <c r="EW419" s="62"/>
      <c r="EX419" s="62"/>
      <c r="EY419" s="62"/>
      <c r="EZ419" s="62"/>
      <c r="FA419" s="62"/>
      <c r="FB419" s="62"/>
      <c r="FC419" s="62"/>
      <c r="FD419" s="62"/>
      <c r="FE419" s="62"/>
      <c r="FF419" s="62"/>
      <c r="FG419" s="62"/>
      <c r="FH419" s="62"/>
      <c r="FI419" s="62"/>
      <c r="FJ419" s="62"/>
      <c r="FK419" s="62"/>
      <c r="FL419" s="62"/>
      <c r="FM419" s="62"/>
      <c r="FN419" s="62"/>
      <c r="FO419" s="62"/>
      <c r="FP419" s="62"/>
      <c r="FQ419" s="62"/>
      <c r="FR419" s="62"/>
      <c r="FS419" s="62"/>
      <c r="FT419" s="62"/>
      <c r="FU419" s="62"/>
      <c r="FV419" s="62"/>
      <c r="FW419" s="62"/>
      <c r="FX419" s="62"/>
      <c r="FY419" s="62"/>
      <c r="FZ419" s="62"/>
      <c r="GA419" s="62"/>
      <c r="GB419" s="62"/>
      <c r="GC419" s="62"/>
      <c r="GD419" s="62"/>
      <c r="GE419" s="62"/>
      <c r="GF419" s="62"/>
      <c r="GG419" s="62"/>
      <c r="GH419" s="62"/>
      <c r="GI419" s="62"/>
      <c r="GJ419" s="62"/>
      <c r="GK419" s="62"/>
      <c r="GL419" s="62"/>
      <c r="GM419" s="62"/>
      <c r="GN419" s="62"/>
      <c r="GO419" s="62"/>
      <c r="GP419" s="62"/>
      <c r="GQ419" s="62"/>
      <c r="GR419" s="62"/>
      <c r="GS419" s="62"/>
      <c r="GT419" s="62"/>
      <c r="GU419" s="62"/>
      <c r="GV419" s="62"/>
      <c r="GW419" s="62"/>
      <c r="GX419" s="62"/>
      <c r="GY419" s="62"/>
      <c r="GZ419" s="62"/>
      <c r="HA419" s="62"/>
      <c r="HB419" s="62"/>
      <c r="HC419" s="62"/>
      <c r="HD419" s="62"/>
      <c r="HE419" s="62"/>
      <c r="HF419" s="62"/>
      <c r="HG419" s="62"/>
      <c r="HH419" s="62"/>
      <c r="HI419" s="62"/>
      <c r="HJ419" s="62"/>
      <c r="HK419" s="62"/>
      <c r="HL419" s="62"/>
      <c r="HM419" s="62"/>
      <c r="HN419" s="62"/>
      <c r="HO419" s="62"/>
      <c r="HP419" s="62"/>
      <c r="HQ419" s="62"/>
      <c r="HR419" s="62"/>
      <c r="HS419" s="62"/>
      <c r="HT419" s="62"/>
      <c r="HU419" s="62"/>
      <c r="HV419" s="62"/>
      <c r="HW419" s="62"/>
      <c r="HX419" s="62"/>
      <c r="HY419" s="62"/>
      <c r="HZ419" s="62"/>
      <c r="IA419" s="62"/>
      <c r="IB419" s="62"/>
      <c r="IC419" s="62"/>
      <c r="ID419" s="62"/>
      <c r="IE419" s="62"/>
      <c r="IF419" s="62"/>
      <c r="IG419" s="62"/>
      <c r="IH419" s="62"/>
      <c r="II419" s="62"/>
      <c r="IJ419" s="62"/>
      <c r="IK419" s="62"/>
      <c r="IL419" s="62"/>
      <c r="IM419" s="62"/>
      <c r="IN419" s="62"/>
      <c r="IO419" s="62"/>
      <c r="IP419" s="62"/>
      <c r="IQ419" s="62"/>
      <c r="IR419" s="62"/>
      <c r="IS419" s="62"/>
      <c r="IT419" s="62"/>
      <c r="IU419" s="62"/>
      <c r="IV419" s="62"/>
      <c r="IW419" s="62"/>
      <c r="IX419" s="62"/>
      <c r="IY419" s="62"/>
      <c r="IZ419" s="62"/>
      <c r="JA419" s="62"/>
      <c r="JB419" s="62"/>
      <c r="JC419" s="62"/>
      <c r="JD419" s="62"/>
      <c r="JE419" s="62"/>
      <c r="JF419" s="62"/>
      <c r="JG419" s="62"/>
      <c r="JH419" s="62"/>
      <c r="JI419" s="62"/>
      <c r="JJ419" s="62"/>
      <c r="JK419" s="62"/>
      <c r="JL419" s="62"/>
      <c r="JM419" s="62"/>
      <c r="JN419" s="62"/>
      <c r="JO419" s="62"/>
      <c r="JP419" s="62"/>
      <c r="JQ419" s="62"/>
      <c r="JR419" s="62"/>
      <c r="JS419" s="62"/>
      <c r="JT419" s="62"/>
      <c r="JU419" s="62"/>
      <c r="JV419" s="62"/>
      <c r="JW419" s="62"/>
      <c r="JX419" s="62"/>
      <c r="JY419" s="62"/>
      <c r="JZ419" s="62"/>
      <c r="KA419" s="62"/>
      <c r="KB419" s="62"/>
      <c r="KC419" s="62"/>
      <c r="KD419" s="62"/>
      <c r="KE419" s="62"/>
      <c r="KF419" s="62"/>
      <c r="KG419" s="62"/>
      <c r="KH419" s="62"/>
      <c r="KI419" s="62"/>
      <c r="KJ419" s="62"/>
      <c r="KK419" s="62"/>
      <c r="KL419" s="62"/>
      <c r="KM419" s="62"/>
    </row>
    <row r="420" spans="3:299" s="13" customFormat="1" x14ac:dyDescent="0.25">
      <c r="C420" s="62"/>
      <c r="D420" s="62"/>
      <c r="E420" s="62"/>
      <c r="F420" s="62"/>
      <c r="I420" s="14"/>
      <c r="J420" s="63"/>
      <c r="K420" s="14"/>
      <c r="L420" s="63"/>
      <c r="M420" s="63"/>
      <c r="Q420" s="51"/>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62"/>
      <c r="FO420" s="62"/>
      <c r="FP420" s="62"/>
      <c r="FQ420" s="62"/>
      <c r="FR420" s="62"/>
      <c r="FS420" s="62"/>
      <c r="FT420" s="62"/>
      <c r="FU420" s="62"/>
      <c r="FV420" s="62"/>
      <c r="FW420" s="62"/>
      <c r="FX420" s="62"/>
      <c r="FY420" s="62"/>
      <c r="FZ420" s="62"/>
      <c r="GA420" s="62"/>
      <c r="GB420" s="62"/>
      <c r="GC420" s="62"/>
      <c r="GD420" s="62"/>
      <c r="GE420" s="62"/>
      <c r="GF420" s="62"/>
      <c r="GG420" s="62"/>
      <c r="GH420" s="62"/>
      <c r="GI420" s="62"/>
      <c r="GJ420" s="62"/>
      <c r="GK420" s="62"/>
      <c r="GL420" s="62"/>
      <c r="GM420" s="62"/>
      <c r="GN420" s="62"/>
      <c r="GO420" s="62"/>
      <c r="GP420" s="62"/>
      <c r="GQ420" s="62"/>
      <c r="GR420" s="62"/>
      <c r="GS420" s="62"/>
      <c r="GT420" s="62"/>
      <c r="GU420" s="62"/>
      <c r="GV420" s="62"/>
      <c r="GW420" s="62"/>
      <c r="GX420" s="62"/>
      <c r="GY420" s="62"/>
      <c r="GZ420" s="62"/>
      <c r="HA420" s="62"/>
      <c r="HB420" s="62"/>
      <c r="HC420" s="62"/>
      <c r="HD420" s="62"/>
      <c r="HE420" s="62"/>
      <c r="HF420" s="62"/>
      <c r="HG420" s="62"/>
      <c r="HH420" s="62"/>
      <c r="HI420" s="62"/>
      <c r="HJ420" s="62"/>
      <c r="HK420" s="62"/>
      <c r="HL420" s="62"/>
      <c r="HM420" s="62"/>
      <c r="HN420" s="62"/>
      <c r="HO420" s="62"/>
      <c r="HP420" s="62"/>
      <c r="HQ420" s="62"/>
      <c r="HR420" s="62"/>
      <c r="HS420" s="62"/>
      <c r="HT420" s="62"/>
      <c r="HU420" s="62"/>
      <c r="HV420" s="62"/>
      <c r="HW420" s="62"/>
      <c r="HX420" s="62"/>
      <c r="HY420" s="62"/>
      <c r="HZ420" s="62"/>
      <c r="IA420" s="62"/>
      <c r="IB420" s="62"/>
      <c r="IC420" s="62"/>
      <c r="ID420" s="62"/>
      <c r="IE420" s="62"/>
      <c r="IF420" s="62"/>
      <c r="IG420" s="62"/>
      <c r="IH420" s="62"/>
      <c r="II420" s="62"/>
      <c r="IJ420" s="62"/>
      <c r="IK420" s="62"/>
      <c r="IL420" s="62"/>
      <c r="IM420" s="62"/>
      <c r="IN420" s="62"/>
      <c r="IO420" s="62"/>
      <c r="IP420" s="62"/>
      <c r="IQ420" s="62"/>
      <c r="IR420" s="62"/>
      <c r="IS420" s="62"/>
      <c r="IT420" s="62"/>
      <c r="IU420" s="62"/>
      <c r="IV420" s="62"/>
      <c r="IW420" s="62"/>
      <c r="IX420" s="62"/>
      <c r="IY420" s="62"/>
      <c r="IZ420" s="62"/>
      <c r="JA420" s="62"/>
      <c r="JB420" s="62"/>
      <c r="JC420" s="62"/>
      <c r="JD420" s="62"/>
      <c r="JE420" s="62"/>
      <c r="JF420" s="62"/>
      <c r="JG420" s="62"/>
      <c r="JH420" s="62"/>
      <c r="JI420" s="62"/>
      <c r="JJ420" s="62"/>
      <c r="JK420" s="62"/>
      <c r="JL420" s="62"/>
      <c r="JM420" s="62"/>
      <c r="JN420" s="62"/>
      <c r="JO420" s="62"/>
      <c r="JP420" s="62"/>
      <c r="JQ420" s="62"/>
      <c r="JR420" s="62"/>
      <c r="JS420" s="62"/>
      <c r="JT420" s="62"/>
      <c r="JU420" s="62"/>
      <c r="JV420" s="62"/>
      <c r="JW420" s="62"/>
      <c r="JX420" s="62"/>
      <c r="JY420" s="62"/>
      <c r="JZ420" s="62"/>
      <c r="KA420" s="62"/>
      <c r="KB420" s="62"/>
      <c r="KC420" s="62"/>
      <c r="KD420" s="62"/>
      <c r="KE420" s="62"/>
      <c r="KF420" s="62"/>
      <c r="KG420" s="62"/>
      <c r="KH420" s="62"/>
      <c r="KI420" s="62"/>
      <c r="KJ420" s="62"/>
      <c r="KK420" s="62"/>
      <c r="KL420" s="62"/>
      <c r="KM420" s="62"/>
    </row>
    <row r="421" spans="3:299" s="13" customFormat="1" x14ac:dyDescent="0.25">
      <c r="C421" s="62"/>
      <c r="D421" s="62"/>
      <c r="E421" s="62"/>
      <c r="F421" s="62"/>
      <c r="I421" s="14"/>
      <c r="J421" s="63"/>
      <c r="K421" s="14"/>
      <c r="L421" s="63"/>
      <c r="M421" s="63"/>
      <c r="Q421" s="51"/>
      <c r="BU421" s="62"/>
      <c r="BV421" s="62"/>
      <c r="BW421" s="62"/>
      <c r="BX421" s="62"/>
      <c r="BY421" s="62"/>
      <c r="BZ421" s="62"/>
      <c r="CA421" s="62"/>
      <c r="CB421" s="62"/>
      <c r="CC421" s="62"/>
      <c r="CD421" s="62"/>
      <c r="CE421" s="62"/>
      <c r="CF421" s="62"/>
      <c r="CG421" s="62"/>
      <c r="CH421" s="62"/>
      <c r="CI421" s="62"/>
      <c r="CJ421" s="62"/>
      <c r="CK421" s="62"/>
      <c r="CL421" s="62"/>
      <c r="CM421" s="62"/>
      <c r="CN421" s="62"/>
      <c r="CO421" s="62"/>
      <c r="CP421" s="62"/>
      <c r="CQ421" s="62"/>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O421" s="62"/>
      <c r="DP421" s="62"/>
      <c r="DQ421" s="62"/>
      <c r="DR421" s="62"/>
      <c r="DS421" s="62"/>
      <c r="DT421" s="62"/>
      <c r="DU421" s="62"/>
      <c r="DV421" s="62"/>
      <c r="DW421" s="62"/>
      <c r="DX421" s="62"/>
      <c r="DY421" s="62"/>
      <c r="DZ421" s="62"/>
      <c r="EA421" s="62"/>
      <c r="EB421" s="62"/>
      <c r="EC421" s="62"/>
      <c r="ED421" s="62"/>
      <c r="EE421" s="62"/>
      <c r="EF421" s="62"/>
      <c r="EG421" s="62"/>
      <c r="EH421" s="62"/>
      <c r="EI421" s="62"/>
      <c r="EJ421" s="62"/>
      <c r="EK421" s="62"/>
      <c r="EL421" s="62"/>
      <c r="EM421" s="62"/>
      <c r="EN421" s="62"/>
      <c r="EO421" s="62"/>
      <c r="EP421" s="62"/>
      <c r="EQ421" s="62"/>
      <c r="ER421" s="62"/>
      <c r="ES421" s="62"/>
      <c r="ET421" s="62"/>
      <c r="EU421" s="62"/>
      <c r="EV421" s="62"/>
      <c r="EW421" s="62"/>
      <c r="EX421" s="62"/>
      <c r="EY421" s="62"/>
      <c r="EZ421" s="62"/>
      <c r="FA421" s="62"/>
      <c r="FB421" s="62"/>
      <c r="FC421" s="62"/>
      <c r="FD421" s="62"/>
      <c r="FE421" s="62"/>
      <c r="FF421" s="62"/>
      <c r="FG421" s="62"/>
      <c r="FH421" s="62"/>
      <c r="FI421" s="62"/>
      <c r="FJ421" s="62"/>
      <c r="FK421" s="62"/>
      <c r="FL421" s="62"/>
      <c r="FM421" s="62"/>
      <c r="FN421" s="62"/>
      <c r="FO421" s="62"/>
      <c r="FP421" s="62"/>
      <c r="FQ421" s="62"/>
      <c r="FR421" s="62"/>
      <c r="FS421" s="62"/>
      <c r="FT421" s="62"/>
      <c r="FU421" s="62"/>
      <c r="FV421" s="62"/>
      <c r="FW421" s="62"/>
      <c r="FX421" s="62"/>
      <c r="FY421" s="62"/>
      <c r="FZ421" s="62"/>
      <c r="GA421" s="62"/>
      <c r="GB421" s="62"/>
      <c r="GC421" s="62"/>
      <c r="GD421" s="62"/>
      <c r="GE421" s="62"/>
      <c r="GF421" s="62"/>
      <c r="GG421" s="62"/>
      <c r="GH421" s="62"/>
      <c r="GI421" s="62"/>
      <c r="GJ421" s="62"/>
      <c r="GK421" s="62"/>
      <c r="GL421" s="62"/>
      <c r="GM421" s="62"/>
      <c r="GN421" s="62"/>
      <c r="GO421" s="62"/>
      <c r="GP421" s="62"/>
      <c r="GQ421" s="62"/>
      <c r="GR421" s="62"/>
      <c r="GS421" s="62"/>
      <c r="GT421" s="62"/>
      <c r="GU421" s="62"/>
      <c r="GV421" s="62"/>
      <c r="GW421" s="62"/>
      <c r="GX421" s="62"/>
      <c r="GY421" s="62"/>
      <c r="GZ421" s="62"/>
      <c r="HA421" s="62"/>
      <c r="HB421" s="62"/>
      <c r="HC421" s="62"/>
      <c r="HD421" s="62"/>
      <c r="HE421" s="62"/>
      <c r="HF421" s="62"/>
      <c r="HG421" s="62"/>
      <c r="HH421" s="62"/>
      <c r="HI421" s="62"/>
      <c r="HJ421" s="62"/>
      <c r="HK421" s="62"/>
      <c r="HL421" s="62"/>
      <c r="HM421" s="62"/>
      <c r="HN421" s="62"/>
      <c r="HO421" s="62"/>
      <c r="HP421" s="62"/>
      <c r="HQ421" s="62"/>
      <c r="HR421" s="62"/>
      <c r="HS421" s="62"/>
      <c r="HT421" s="62"/>
      <c r="HU421" s="62"/>
      <c r="HV421" s="62"/>
      <c r="HW421" s="62"/>
      <c r="HX421" s="62"/>
      <c r="HY421" s="62"/>
      <c r="HZ421" s="62"/>
      <c r="IA421" s="62"/>
      <c r="IB421" s="62"/>
      <c r="IC421" s="62"/>
      <c r="ID421" s="62"/>
      <c r="IE421" s="62"/>
      <c r="IF421" s="62"/>
      <c r="IG421" s="62"/>
      <c r="IH421" s="62"/>
      <c r="II421" s="62"/>
      <c r="IJ421" s="62"/>
      <c r="IK421" s="62"/>
      <c r="IL421" s="62"/>
      <c r="IM421" s="62"/>
      <c r="IN421" s="62"/>
      <c r="IO421" s="62"/>
      <c r="IP421" s="62"/>
      <c r="IQ421" s="62"/>
      <c r="IR421" s="62"/>
      <c r="IS421" s="62"/>
      <c r="IT421" s="62"/>
      <c r="IU421" s="62"/>
      <c r="IV421" s="62"/>
      <c r="IW421" s="62"/>
      <c r="IX421" s="62"/>
      <c r="IY421" s="62"/>
      <c r="IZ421" s="62"/>
      <c r="JA421" s="62"/>
      <c r="JB421" s="62"/>
      <c r="JC421" s="62"/>
      <c r="JD421" s="62"/>
      <c r="JE421" s="62"/>
      <c r="JF421" s="62"/>
      <c r="JG421" s="62"/>
      <c r="JH421" s="62"/>
      <c r="JI421" s="62"/>
      <c r="JJ421" s="62"/>
      <c r="JK421" s="62"/>
      <c r="JL421" s="62"/>
      <c r="JM421" s="62"/>
      <c r="JN421" s="62"/>
      <c r="JO421" s="62"/>
      <c r="JP421" s="62"/>
      <c r="JQ421" s="62"/>
      <c r="JR421" s="62"/>
      <c r="JS421" s="62"/>
      <c r="JT421" s="62"/>
      <c r="JU421" s="62"/>
      <c r="JV421" s="62"/>
      <c r="JW421" s="62"/>
      <c r="JX421" s="62"/>
      <c r="JY421" s="62"/>
      <c r="JZ421" s="62"/>
      <c r="KA421" s="62"/>
      <c r="KB421" s="62"/>
      <c r="KC421" s="62"/>
      <c r="KD421" s="62"/>
      <c r="KE421" s="62"/>
      <c r="KF421" s="62"/>
      <c r="KG421" s="62"/>
      <c r="KH421" s="62"/>
      <c r="KI421" s="62"/>
      <c r="KJ421" s="62"/>
      <c r="KK421" s="62"/>
      <c r="KL421" s="62"/>
      <c r="KM421" s="62"/>
    </row>
    <row r="422" spans="3:299" s="13" customFormat="1" x14ac:dyDescent="0.25">
      <c r="C422" s="62"/>
      <c r="D422" s="62"/>
      <c r="E422" s="62"/>
      <c r="F422" s="62"/>
      <c r="I422" s="14"/>
      <c r="J422" s="63"/>
      <c r="K422" s="14"/>
      <c r="L422" s="63"/>
      <c r="M422" s="63"/>
      <c r="Q422" s="51"/>
      <c r="BU422" s="62"/>
      <c r="BV422" s="62"/>
      <c r="BW422" s="62"/>
      <c r="BX422" s="62"/>
      <c r="BY422" s="62"/>
      <c r="BZ422" s="62"/>
      <c r="CA422" s="62"/>
      <c r="CB422" s="62"/>
      <c r="CC422" s="62"/>
      <c r="CD422" s="62"/>
      <c r="CE422" s="62"/>
      <c r="CF422" s="62"/>
      <c r="CG422" s="62"/>
      <c r="CH422" s="62"/>
      <c r="CI422" s="62"/>
      <c r="CJ422" s="62"/>
      <c r="CK422" s="62"/>
      <c r="CL422" s="62"/>
      <c r="CM422" s="62"/>
      <c r="CN422" s="62"/>
      <c r="CO422" s="62"/>
      <c r="CP422" s="62"/>
      <c r="CQ422" s="62"/>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O422" s="62"/>
      <c r="DP422" s="62"/>
      <c r="DQ422" s="62"/>
      <c r="DR422" s="62"/>
      <c r="DS422" s="62"/>
      <c r="DT422" s="62"/>
      <c r="DU422" s="62"/>
      <c r="DV422" s="62"/>
      <c r="DW422" s="62"/>
      <c r="DX422" s="62"/>
      <c r="DY422" s="62"/>
      <c r="DZ422" s="62"/>
      <c r="EA422" s="62"/>
      <c r="EB422" s="62"/>
      <c r="EC422" s="62"/>
      <c r="ED422" s="62"/>
      <c r="EE422" s="62"/>
      <c r="EF422" s="62"/>
      <c r="EG422" s="62"/>
      <c r="EH422" s="62"/>
      <c r="EI422" s="62"/>
      <c r="EJ422" s="62"/>
      <c r="EK422" s="62"/>
      <c r="EL422" s="62"/>
      <c r="EM422" s="62"/>
      <c r="EN422" s="62"/>
      <c r="EO422" s="62"/>
      <c r="EP422" s="62"/>
      <c r="EQ422" s="62"/>
      <c r="ER422" s="62"/>
      <c r="ES422" s="62"/>
      <c r="ET422" s="62"/>
      <c r="EU422" s="62"/>
      <c r="EV422" s="62"/>
      <c r="EW422" s="62"/>
      <c r="EX422" s="62"/>
      <c r="EY422" s="62"/>
      <c r="EZ422" s="62"/>
      <c r="FA422" s="62"/>
      <c r="FB422" s="62"/>
      <c r="FC422" s="62"/>
      <c r="FD422" s="62"/>
      <c r="FE422" s="62"/>
      <c r="FF422" s="62"/>
      <c r="FG422" s="62"/>
      <c r="FH422" s="62"/>
      <c r="FI422" s="62"/>
      <c r="FJ422" s="62"/>
      <c r="FK422" s="62"/>
      <c r="FL422" s="62"/>
      <c r="FM422" s="62"/>
      <c r="FN422" s="62"/>
      <c r="FO422" s="62"/>
      <c r="FP422" s="62"/>
      <c r="FQ422" s="62"/>
      <c r="FR422" s="62"/>
      <c r="FS422" s="62"/>
      <c r="FT422" s="62"/>
      <c r="FU422" s="62"/>
      <c r="FV422" s="62"/>
      <c r="FW422" s="62"/>
      <c r="FX422" s="62"/>
      <c r="FY422" s="62"/>
      <c r="FZ422" s="62"/>
      <c r="GA422" s="62"/>
      <c r="GB422" s="62"/>
      <c r="GC422" s="62"/>
      <c r="GD422" s="62"/>
      <c r="GE422" s="62"/>
      <c r="GF422" s="62"/>
      <c r="GG422" s="62"/>
      <c r="GH422" s="62"/>
      <c r="GI422" s="62"/>
      <c r="GJ422" s="62"/>
      <c r="GK422" s="62"/>
      <c r="GL422" s="62"/>
      <c r="GM422" s="62"/>
      <c r="GN422" s="62"/>
      <c r="GO422" s="62"/>
      <c r="GP422" s="62"/>
      <c r="GQ422" s="62"/>
      <c r="GR422" s="62"/>
      <c r="GS422" s="62"/>
      <c r="GT422" s="62"/>
      <c r="GU422" s="62"/>
      <c r="GV422" s="62"/>
      <c r="GW422" s="62"/>
      <c r="GX422" s="62"/>
      <c r="GY422" s="62"/>
      <c r="GZ422" s="62"/>
      <c r="HA422" s="62"/>
      <c r="HB422" s="62"/>
      <c r="HC422" s="62"/>
      <c r="HD422" s="62"/>
      <c r="HE422" s="62"/>
      <c r="HF422" s="62"/>
      <c r="HG422" s="62"/>
      <c r="HH422" s="62"/>
      <c r="HI422" s="62"/>
      <c r="HJ422" s="62"/>
      <c r="HK422" s="62"/>
      <c r="HL422" s="62"/>
      <c r="HM422" s="62"/>
      <c r="HN422" s="62"/>
      <c r="HO422" s="62"/>
      <c r="HP422" s="62"/>
      <c r="HQ422" s="62"/>
      <c r="HR422" s="62"/>
      <c r="HS422" s="62"/>
      <c r="HT422" s="62"/>
      <c r="HU422" s="62"/>
      <c r="HV422" s="62"/>
      <c r="HW422" s="62"/>
      <c r="HX422" s="62"/>
      <c r="HY422" s="62"/>
      <c r="HZ422" s="62"/>
      <c r="IA422" s="62"/>
      <c r="IB422" s="62"/>
      <c r="IC422" s="62"/>
      <c r="ID422" s="62"/>
      <c r="IE422" s="62"/>
      <c r="IF422" s="62"/>
      <c r="IG422" s="62"/>
      <c r="IH422" s="62"/>
      <c r="II422" s="62"/>
      <c r="IJ422" s="62"/>
      <c r="IK422" s="62"/>
      <c r="IL422" s="62"/>
      <c r="IM422" s="62"/>
      <c r="IN422" s="62"/>
      <c r="IO422" s="62"/>
      <c r="IP422" s="62"/>
      <c r="IQ422" s="62"/>
      <c r="IR422" s="62"/>
      <c r="IS422" s="62"/>
      <c r="IT422" s="62"/>
      <c r="IU422" s="62"/>
      <c r="IV422" s="62"/>
      <c r="IW422" s="62"/>
      <c r="IX422" s="62"/>
      <c r="IY422" s="62"/>
      <c r="IZ422" s="62"/>
      <c r="JA422" s="62"/>
      <c r="JB422" s="62"/>
      <c r="JC422" s="62"/>
      <c r="JD422" s="62"/>
      <c r="JE422" s="62"/>
      <c r="JF422" s="62"/>
      <c r="JG422" s="62"/>
      <c r="JH422" s="62"/>
      <c r="JI422" s="62"/>
      <c r="JJ422" s="62"/>
      <c r="JK422" s="62"/>
      <c r="JL422" s="62"/>
      <c r="JM422" s="62"/>
      <c r="JN422" s="62"/>
      <c r="JO422" s="62"/>
      <c r="JP422" s="62"/>
      <c r="JQ422" s="62"/>
      <c r="JR422" s="62"/>
      <c r="JS422" s="62"/>
      <c r="JT422" s="62"/>
      <c r="JU422" s="62"/>
      <c r="JV422" s="62"/>
      <c r="JW422" s="62"/>
      <c r="JX422" s="62"/>
      <c r="JY422" s="62"/>
      <c r="JZ422" s="62"/>
      <c r="KA422" s="62"/>
      <c r="KB422" s="62"/>
      <c r="KC422" s="62"/>
      <c r="KD422" s="62"/>
      <c r="KE422" s="62"/>
      <c r="KF422" s="62"/>
      <c r="KG422" s="62"/>
      <c r="KH422" s="62"/>
      <c r="KI422" s="62"/>
      <c r="KJ422" s="62"/>
      <c r="KK422" s="62"/>
      <c r="KL422" s="62"/>
      <c r="KM422" s="62"/>
    </row>
    <row r="423" spans="3:299" s="13" customFormat="1" x14ac:dyDescent="0.25">
      <c r="C423" s="62"/>
      <c r="D423" s="62"/>
      <c r="E423" s="62"/>
      <c r="F423" s="62"/>
      <c r="I423" s="14"/>
      <c r="J423" s="63"/>
      <c r="K423" s="14"/>
      <c r="L423" s="63"/>
      <c r="M423" s="63"/>
      <c r="Q423" s="51"/>
      <c r="BU423" s="62"/>
      <c r="BV423" s="62"/>
      <c r="BW423" s="62"/>
      <c r="BX423" s="62"/>
      <c r="BY423" s="62"/>
      <c r="BZ423" s="62"/>
      <c r="CA423" s="62"/>
      <c r="CB423" s="62"/>
      <c r="CC423" s="62"/>
      <c r="CD423" s="62"/>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c r="DU423" s="62"/>
      <c r="DV423" s="62"/>
      <c r="DW423" s="62"/>
      <c r="DX423" s="62"/>
      <c r="DY423" s="62"/>
      <c r="DZ423" s="62"/>
      <c r="EA423" s="62"/>
      <c r="EB423" s="62"/>
      <c r="EC423" s="62"/>
      <c r="ED423" s="62"/>
      <c r="EE423" s="62"/>
      <c r="EF423" s="62"/>
      <c r="EG423" s="62"/>
      <c r="EH423" s="62"/>
      <c r="EI423" s="62"/>
      <c r="EJ423" s="62"/>
      <c r="EK423" s="62"/>
      <c r="EL423" s="62"/>
      <c r="EM423" s="62"/>
      <c r="EN423" s="62"/>
      <c r="EO423" s="62"/>
      <c r="EP423" s="62"/>
      <c r="EQ423" s="62"/>
      <c r="ER423" s="62"/>
      <c r="ES423" s="62"/>
      <c r="ET423" s="62"/>
      <c r="EU423" s="62"/>
      <c r="EV423" s="62"/>
      <c r="EW423" s="62"/>
      <c r="EX423" s="62"/>
      <c r="EY423" s="62"/>
      <c r="EZ423" s="62"/>
      <c r="FA423" s="62"/>
      <c r="FB423" s="62"/>
      <c r="FC423" s="62"/>
      <c r="FD423" s="62"/>
      <c r="FE423" s="62"/>
      <c r="FF423" s="62"/>
      <c r="FG423" s="62"/>
      <c r="FH423" s="62"/>
      <c r="FI423" s="62"/>
      <c r="FJ423" s="62"/>
      <c r="FK423" s="62"/>
      <c r="FL423" s="62"/>
      <c r="FM423" s="62"/>
      <c r="FN423" s="62"/>
      <c r="FO423" s="62"/>
      <c r="FP423" s="62"/>
      <c r="FQ423" s="62"/>
      <c r="FR423" s="62"/>
      <c r="FS423" s="62"/>
      <c r="FT423" s="62"/>
      <c r="FU423" s="62"/>
      <c r="FV423" s="62"/>
      <c r="FW423" s="62"/>
      <c r="FX423" s="62"/>
      <c r="FY423" s="62"/>
      <c r="FZ423" s="62"/>
      <c r="GA423" s="62"/>
      <c r="GB423" s="62"/>
      <c r="GC423" s="62"/>
      <c r="GD423" s="62"/>
      <c r="GE423" s="62"/>
      <c r="GF423" s="62"/>
      <c r="GG423" s="62"/>
      <c r="GH423" s="62"/>
      <c r="GI423" s="62"/>
      <c r="GJ423" s="62"/>
      <c r="GK423" s="62"/>
      <c r="GL423" s="62"/>
      <c r="GM423" s="62"/>
      <c r="GN423" s="62"/>
      <c r="GO423" s="62"/>
      <c r="GP423" s="62"/>
      <c r="GQ423" s="62"/>
      <c r="GR423" s="62"/>
      <c r="GS423" s="62"/>
      <c r="GT423" s="62"/>
      <c r="GU423" s="62"/>
      <c r="GV423" s="62"/>
      <c r="GW423" s="62"/>
      <c r="GX423" s="62"/>
      <c r="GY423" s="62"/>
      <c r="GZ423" s="62"/>
      <c r="HA423" s="62"/>
      <c r="HB423" s="62"/>
      <c r="HC423" s="62"/>
      <c r="HD423" s="62"/>
      <c r="HE423" s="62"/>
      <c r="HF423" s="62"/>
      <c r="HG423" s="62"/>
      <c r="HH423" s="62"/>
      <c r="HI423" s="62"/>
      <c r="HJ423" s="62"/>
      <c r="HK423" s="62"/>
      <c r="HL423" s="62"/>
      <c r="HM423" s="62"/>
      <c r="HN423" s="62"/>
      <c r="HO423" s="62"/>
      <c r="HP423" s="62"/>
      <c r="HQ423" s="62"/>
      <c r="HR423" s="62"/>
      <c r="HS423" s="62"/>
      <c r="HT423" s="62"/>
      <c r="HU423" s="62"/>
      <c r="HV423" s="62"/>
      <c r="HW423" s="62"/>
      <c r="HX423" s="62"/>
      <c r="HY423" s="62"/>
      <c r="HZ423" s="62"/>
      <c r="IA423" s="62"/>
      <c r="IB423" s="62"/>
      <c r="IC423" s="62"/>
      <c r="ID423" s="62"/>
      <c r="IE423" s="62"/>
      <c r="IF423" s="62"/>
      <c r="IG423" s="62"/>
      <c r="IH423" s="62"/>
      <c r="II423" s="62"/>
      <c r="IJ423" s="62"/>
      <c r="IK423" s="62"/>
      <c r="IL423" s="62"/>
      <c r="IM423" s="62"/>
      <c r="IN423" s="62"/>
      <c r="IO423" s="62"/>
      <c r="IP423" s="62"/>
      <c r="IQ423" s="62"/>
      <c r="IR423" s="62"/>
      <c r="IS423" s="62"/>
      <c r="IT423" s="62"/>
      <c r="IU423" s="62"/>
      <c r="IV423" s="62"/>
      <c r="IW423" s="62"/>
      <c r="IX423" s="62"/>
      <c r="IY423" s="62"/>
      <c r="IZ423" s="62"/>
      <c r="JA423" s="62"/>
      <c r="JB423" s="62"/>
      <c r="JC423" s="62"/>
      <c r="JD423" s="62"/>
      <c r="JE423" s="62"/>
      <c r="JF423" s="62"/>
      <c r="JG423" s="62"/>
      <c r="JH423" s="62"/>
      <c r="JI423" s="62"/>
      <c r="JJ423" s="62"/>
      <c r="JK423" s="62"/>
      <c r="JL423" s="62"/>
      <c r="JM423" s="62"/>
      <c r="JN423" s="62"/>
      <c r="JO423" s="62"/>
      <c r="JP423" s="62"/>
      <c r="JQ423" s="62"/>
      <c r="JR423" s="62"/>
      <c r="JS423" s="62"/>
      <c r="JT423" s="62"/>
      <c r="JU423" s="62"/>
      <c r="JV423" s="62"/>
      <c r="JW423" s="62"/>
      <c r="JX423" s="62"/>
      <c r="JY423" s="62"/>
      <c r="JZ423" s="62"/>
      <c r="KA423" s="62"/>
      <c r="KB423" s="62"/>
      <c r="KC423" s="62"/>
      <c r="KD423" s="62"/>
      <c r="KE423" s="62"/>
      <c r="KF423" s="62"/>
      <c r="KG423" s="62"/>
      <c r="KH423" s="62"/>
      <c r="KI423" s="62"/>
      <c r="KJ423" s="62"/>
      <c r="KK423" s="62"/>
      <c r="KL423" s="62"/>
      <c r="KM423" s="62"/>
    </row>
    <row r="424" spans="3:299" s="13" customFormat="1" x14ac:dyDescent="0.25">
      <c r="C424" s="62"/>
      <c r="D424" s="62"/>
      <c r="E424" s="62"/>
      <c r="F424" s="62"/>
      <c r="I424" s="14"/>
      <c r="J424" s="63"/>
      <c r="K424" s="14"/>
      <c r="L424" s="63"/>
      <c r="M424" s="63"/>
      <c r="Q424" s="51"/>
      <c r="BU424" s="62"/>
      <c r="BV424" s="62"/>
      <c r="BW424" s="62"/>
      <c r="BX424" s="62"/>
      <c r="BY424" s="62"/>
      <c r="BZ424" s="62"/>
      <c r="CA424" s="62"/>
      <c r="CB424" s="62"/>
      <c r="CC424" s="62"/>
      <c r="CD424" s="62"/>
      <c r="CE424" s="62"/>
      <c r="CF424" s="62"/>
      <c r="CG424" s="62"/>
      <c r="CH424" s="62"/>
      <c r="CI424" s="62"/>
      <c r="CJ424" s="62"/>
      <c r="CK424" s="62"/>
      <c r="CL424" s="62"/>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62"/>
      <c r="DU424" s="62"/>
      <c r="DV424" s="62"/>
      <c r="DW424" s="62"/>
      <c r="DX424" s="62"/>
      <c r="DY424" s="62"/>
      <c r="DZ424" s="62"/>
      <c r="EA424" s="62"/>
      <c r="EB424" s="62"/>
      <c r="EC424" s="62"/>
      <c r="ED424" s="62"/>
      <c r="EE424" s="62"/>
      <c r="EF424" s="62"/>
      <c r="EG424" s="62"/>
      <c r="EH424" s="62"/>
      <c r="EI424" s="62"/>
      <c r="EJ424" s="62"/>
      <c r="EK424" s="62"/>
      <c r="EL424" s="62"/>
      <c r="EM424" s="62"/>
      <c r="EN424" s="62"/>
      <c r="EO424" s="62"/>
      <c r="EP424" s="62"/>
      <c r="EQ424" s="62"/>
      <c r="ER424" s="62"/>
      <c r="ES424" s="62"/>
      <c r="ET424" s="62"/>
      <c r="EU424" s="62"/>
      <c r="EV424" s="62"/>
      <c r="EW424" s="62"/>
      <c r="EX424" s="62"/>
      <c r="EY424" s="62"/>
      <c r="EZ424" s="62"/>
      <c r="FA424" s="62"/>
      <c r="FB424" s="62"/>
      <c r="FC424" s="62"/>
      <c r="FD424" s="62"/>
      <c r="FE424" s="62"/>
      <c r="FF424" s="62"/>
      <c r="FG424" s="62"/>
      <c r="FH424" s="62"/>
      <c r="FI424" s="62"/>
      <c r="FJ424" s="62"/>
      <c r="FK424" s="62"/>
      <c r="FL424" s="62"/>
      <c r="FM424" s="62"/>
      <c r="FN424" s="62"/>
      <c r="FO424" s="62"/>
      <c r="FP424" s="62"/>
      <c r="FQ424" s="62"/>
      <c r="FR424" s="62"/>
      <c r="FS424" s="62"/>
      <c r="FT424" s="62"/>
      <c r="FU424" s="62"/>
      <c r="FV424" s="62"/>
      <c r="FW424" s="62"/>
      <c r="FX424" s="62"/>
      <c r="FY424" s="62"/>
      <c r="FZ424" s="62"/>
      <c r="GA424" s="62"/>
      <c r="GB424" s="62"/>
      <c r="GC424" s="62"/>
      <c r="GD424" s="62"/>
      <c r="GE424" s="62"/>
      <c r="GF424" s="62"/>
      <c r="GG424" s="62"/>
      <c r="GH424" s="62"/>
      <c r="GI424" s="62"/>
      <c r="GJ424" s="62"/>
      <c r="GK424" s="62"/>
      <c r="GL424" s="62"/>
      <c r="GM424" s="62"/>
      <c r="GN424" s="62"/>
      <c r="GO424" s="62"/>
      <c r="GP424" s="62"/>
      <c r="GQ424" s="62"/>
      <c r="GR424" s="62"/>
      <c r="GS424" s="62"/>
      <c r="GT424" s="62"/>
      <c r="GU424" s="62"/>
      <c r="GV424" s="62"/>
      <c r="GW424" s="62"/>
      <c r="GX424" s="62"/>
      <c r="GY424" s="62"/>
      <c r="GZ424" s="62"/>
      <c r="HA424" s="62"/>
      <c r="HB424" s="62"/>
      <c r="HC424" s="62"/>
      <c r="HD424" s="62"/>
      <c r="HE424" s="62"/>
      <c r="HF424" s="62"/>
      <c r="HG424" s="62"/>
      <c r="HH424" s="62"/>
      <c r="HI424" s="62"/>
      <c r="HJ424" s="62"/>
      <c r="HK424" s="62"/>
      <c r="HL424" s="62"/>
      <c r="HM424" s="62"/>
      <c r="HN424" s="62"/>
      <c r="HO424" s="62"/>
      <c r="HP424" s="62"/>
      <c r="HQ424" s="62"/>
      <c r="HR424" s="62"/>
      <c r="HS424" s="62"/>
      <c r="HT424" s="62"/>
      <c r="HU424" s="62"/>
      <c r="HV424" s="62"/>
      <c r="HW424" s="62"/>
      <c r="HX424" s="62"/>
      <c r="HY424" s="62"/>
      <c r="HZ424" s="62"/>
      <c r="IA424" s="62"/>
      <c r="IB424" s="62"/>
      <c r="IC424" s="62"/>
      <c r="ID424" s="62"/>
      <c r="IE424" s="62"/>
      <c r="IF424" s="62"/>
      <c r="IG424" s="62"/>
      <c r="IH424" s="62"/>
      <c r="II424" s="62"/>
      <c r="IJ424" s="62"/>
      <c r="IK424" s="62"/>
      <c r="IL424" s="62"/>
      <c r="IM424" s="62"/>
      <c r="IN424" s="62"/>
      <c r="IO424" s="62"/>
      <c r="IP424" s="62"/>
      <c r="IQ424" s="62"/>
      <c r="IR424" s="62"/>
      <c r="IS424" s="62"/>
      <c r="IT424" s="62"/>
      <c r="IU424" s="62"/>
      <c r="IV424" s="62"/>
      <c r="IW424" s="62"/>
      <c r="IX424" s="62"/>
      <c r="IY424" s="62"/>
      <c r="IZ424" s="62"/>
      <c r="JA424" s="62"/>
      <c r="JB424" s="62"/>
      <c r="JC424" s="62"/>
      <c r="JD424" s="62"/>
      <c r="JE424" s="62"/>
      <c r="JF424" s="62"/>
      <c r="JG424" s="62"/>
      <c r="JH424" s="62"/>
      <c r="JI424" s="62"/>
      <c r="JJ424" s="62"/>
      <c r="JK424" s="62"/>
      <c r="JL424" s="62"/>
      <c r="JM424" s="62"/>
      <c r="JN424" s="62"/>
      <c r="JO424" s="62"/>
      <c r="JP424" s="62"/>
      <c r="JQ424" s="62"/>
      <c r="JR424" s="62"/>
      <c r="JS424" s="62"/>
      <c r="JT424" s="62"/>
      <c r="JU424" s="62"/>
      <c r="JV424" s="62"/>
      <c r="JW424" s="62"/>
      <c r="JX424" s="62"/>
      <c r="JY424" s="62"/>
      <c r="JZ424" s="62"/>
      <c r="KA424" s="62"/>
      <c r="KB424" s="62"/>
      <c r="KC424" s="62"/>
      <c r="KD424" s="62"/>
      <c r="KE424" s="62"/>
      <c r="KF424" s="62"/>
      <c r="KG424" s="62"/>
      <c r="KH424" s="62"/>
      <c r="KI424" s="62"/>
      <c r="KJ424" s="62"/>
      <c r="KK424" s="62"/>
      <c r="KL424" s="62"/>
      <c r="KM424" s="62"/>
    </row>
    <row r="425" spans="3:299" s="13" customFormat="1" x14ac:dyDescent="0.25">
      <c r="C425" s="62"/>
      <c r="D425" s="62"/>
      <c r="E425" s="62"/>
      <c r="F425" s="62"/>
      <c r="I425" s="14"/>
      <c r="J425" s="63"/>
      <c r="K425" s="14"/>
      <c r="L425" s="63"/>
      <c r="M425" s="63"/>
      <c r="Q425" s="51"/>
      <c r="BU425" s="62"/>
      <c r="BV425" s="62"/>
      <c r="BW425" s="62"/>
      <c r="BX425" s="62"/>
      <c r="BY425" s="62"/>
      <c r="BZ425" s="62"/>
      <c r="CA425" s="62"/>
      <c r="CB425" s="62"/>
      <c r="CC425" s="62"/>
      <c r="CD425" s="62"/>
      <c r="CE425" s="62"/>
      <c r="CF425" s="62"/>
      <c r="CG425" s="62"/>
      <c r="CH425" s="62"/>
      <c r="CI425" s="62"/>
      <c r="CJ425" s="62"/>
      <c r="CK425" s="62"/>
      <c r="CL425" s="62"/>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62"/>
      <c r="EC425" s="62"/>
      <c r="ED425" s="62"/>
      <c r="EE425" s="62"/>
      <c r="EF425" s="62"/>
      <c r="EG425" s="62"/>
      <c r="EH425" s="62"/>
      <c r="EI425" s="62"/>
      <c r="EJ425" s="62"/>
      <c r="EK425" s="62"/>
      <c r="EL425" s="62"/>
      <c r="EM425" s="62"/>
      <c r="EN425" s="62"/>
      <c r="EO425" s="62"/>
      <c r="EP425" s="62"/>
      <c r="EQ425" s="62"/>
      <c r="ER425" s="62"/>
      <c r="ES425" s="62"/>
      <c r="ET425" s="62"/>
      <c r="EU425" s="62"/>
      <c r="EV425" s="62"/>
      <c r="EW425" s="62"/>
      <c r="EX425" s="62"/>
      <c r="EY425" s="62"/>
      <c r="EZ425" s="62"/>
      <c r="FA425" s="62"/>
      <c r="FB425" s="62"/>
      <c r="FC425" s="62"/>
      <c r="FD425" s="62"/>
      <c r="FE425" s="62"/>
      <c r="FF425" s="62"/>
      <c r="FG425" s="62"/>
      <c r="FH425" s="62"/>
      <c r="FI425" s="62"/>
      <c r="FJ425" s="62"/>
      <c r="FK425" s="62"/>
      <c r="FL425" s="62"/>
      <c r="FM425" s="62"/>
      <c r="FN425" s="62"/>
      <c r="FO425" s="62"/>
      <c r="FP425" s="62"/>
      <c r="FQ425" s="62"/>
      <c r="FR425" s="62"/>
      <c r="FS425" s="62"/>
      <c r="FT425" s="62"/>
      <c r="FU425" s="62"/>
      <c r="FV425" s="62"/>
      <c r="FW425" s="62"/>
      <c r="FX425" s="62"/>
      <c r="FY425" s="62"/>
      <c r="FZ425" s="62"/>
      <c r="GA425" s="62"/>
      <c r="GB425" s="62"/>
      <c r="GC425" s="62"/>
      <c r="GD425" s="62"/>
      <c r="GE425" s="62"/>
      <c r="GF425" s="62"/>
      <c r="GG425" s="62"/>
      <c r="GH425" s="62"/>
      <c r="GI425" s="62"/>
      <c r="GJ425" s="62"/>
      <c r="GK425" s="62"/>
      <c r="GL425" s="62"/>
      <c r="GM425" s="62"/>
      <c r="GN425" s="62"/>
      <c r="GO425" s="62"/>
      <c r="GP425" s="62"/>
      <c r="GQ425" s="62"/>
      <c r="GR425" s="62"/>
      <c r="GS425" s="62"/>
      <c r="GT425" s="62"/>
      <c r="GU425" s="62"/>
      <c r="GV425" s="62"/>
      <c r="GW425" s="62"/>
      <c r="GX425" s="62"/>
      <c r="GY425" s="62"/>
      <c r="GZ425" s="62"/>
      <c r="HA425" s="62"/>
      <c r="HB425" s="62"/>
      <c r="HC425" s="62"/>
      <c r="HD425" s="62"/>
      <c r="HE425" s="62"/>
      <c r="HF425" s="62"/>
      <c r="HG425" s="62"/>
      <c r="HH425" s="62"/>
      <c r="HI425" s="62"/>
      <c r="HJ425" s="62"/>
      <c r="HK425" s="62"/>
      <c r="HL425" s="62"/>
      <c r="HM425" s="62"/>
      <c r="HN425" s="62"/>
      <c r="HO425" s="62"/>
      <c r="HP425" s="62"/>
      <c r="HQ425" s="62"/>
      <c r="HR425" s="62"/>
      <c r="HS425" s="62"/>
      <c r="HT425" s="62"/>
      <c r="HU425" s="62"/>
      <c r="HV425" s="62"/>
      <c r="HW425" s="62"/>
      <c r="HX425" s="62"/>
      <c r="HY425" s="62"/>
      <c r="HZ425" s="62"/>
      <c r="IA425" s="62"/>
      <c r="IB425" s="62"/>
      <c r="IC425" s="62"/>
      <c r="ID425" s="62"/>
      <c r="IE425" s="62"/>
      <c r="IF425" s="62"/>
      <c r="IG425" s="62"/>
      <c r="IH425" s="62"/>
      <c r="II425" s="62"/>
      <c r="IJ425" s="62"/>
      <c r="IK425" s="62"/>
      <c r="IL425" s="62"/>
      <c r="IM425" s="62"/>
      <c r="IN425" s="62"/>
      <c r="IO425" s="62"/>
      <c r="IP425" s="62"/>
      <c r="IQ425" s="62"/>
      <c r="IR425" s="62"/>
      <c r="IS425" s="62"/>
      <c r="IT425" s="62"/>
      <c r="IU425" s="62"/>
      <c r="IV425" s="62"/>
      <c r="IW425" s="62"/>
      <c r="IX425" s="62"/>
      <c r="IY425" s="62"/>
      <c r="IZ425" s="62"/>
      <c r="JA425" s="62"/>
      <c r="JB425" s="62"/>
      <c r="JC425" s="62"/>
      <c r="JD425" s="62"/>
      <c r="JE425" s="62"/>
      <c r="JF425" s="62"/>
      <c r="JG425" s="62"/>
      <c r="JH425" s="62"/>
      <c r="JI425" s="62"/>
      <c r="JJ425" s="62"/>
      <c r="JK425" s="62"/>
      <c r="JL425" s="62"/>
      <c r="JM425" s="62"/>
      <c r="JN425" s="62"/>
      <c r="JO425" s="62"/>
      <c r="JP425" s="62"/>
      <c r="JQ425" s="62"/>
      <c r="JR425" s="62"/>
      <c r="JS425" s="62"/>
      <c r="JT425" s="62"/>
      <c r="JU425" s="62"/>
      <c r="JV425" s="62"/>
      <c r="JW425" s="62"/>
      <c r="JX425" s="62"/>
      <c r="JY425" s="62"/>
      <c r="JZ425" s="62"/>
      <c r="KA425" s="62"/>
      <c r="KB425" s="62"/>
      <c r="KC425" s="62"/>
      <c r="KD425" s="62"/>
      <c r="KE425" s="62"/>
      <c r="KF425" s="62"/>
      <c r="KG425" s="62"/>
      <c r="KH425" s="62"/>
      <c r="KI425" s="62"/>
      <c r="KJ425" s="62"/>
      <c r="KK425" s="62"/>
      <c r="KL425" s="62"/>
      <c r="KM425" s="62"/>
    </row>
    <row r="426" spans="3:299" s="13" customFormat="1" x14ac:dyDescent="0.25">
      <c r="C426" s="62"/>
      <c r="D426" s="62"/>
      <c r="E426" s="62"/>
      <c r="F426" s="62"/>
      <c r="I426" s="14"/>
      <c r="J426" s="63"/>
      <c r="K426" s="14"/>
      <c r="L426" s="63"/>
      <c r="M426" s="63"/>
      <c r="Q426" s="51"/>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c r="FL426" s="62"/>
      <c r="FM426" s="62"/>
      <c r="FN426" s="62"/>
      <c r="FO426" s="62"/>
      <c r="FP426" s="62"/>
      <c r="FQ426" s="62"/>
      <c r="FR426" s="62"/>
      <c r="FS426" s="62"/>
      <c r="FT426" s="62"/>
      <c r="FU426" s="62"/>
      <c r="FV426" s="62"/>
      <c r="FW426" s="62"/>
      <c r="FX426" s="62"/>
      <c r="FY426" s="62"/>
      <c r="FZ426" s="62"/>
      <c r="GA426" s="62"/>
      <c r="GB426" s="62"/>
      <c r="GC426" s="62"/>
      <c r="GD426" s="62"/>
      <c r="GE426" s="62"/>
      <c r="GF426" s="62"/>
      <c r="GG426" s="62"/>
      <c r="GH426" s="62"/>
      <c r="GI426" s="62"/>
      <c r="GJ426" s="62"/>
      <c r="GK426" s="62"/>
      <c r="GL426" s="62"/>
      <c r="GM426" s="62"/>
      <c r="GN426" s="62"/>
      <c r="GO426" s="62"/>
      <c r="GP426" s="62"/>
      <c r="GQ426" s="62"/>
      <c r="GR426" s="62"/>
      <c r="GS426" s="62"/>
      <c r="GT426" s="62"/>
      <c r="GU426" s="62"/>
      <c r="GV426" s="62"/>
      <c r="GW426" s="62"/>
      <c r="GX426" s="62"/>
      <c r="GY426" s="62"/>
      <c r="GZ426" s="62"/>
      <c r="HA426" s="62"/>
      <c r="HB426" s="62"/>
      <c r="HC426" s="62"/>
      <c r="HD426" s="62"/>
      <c r="HE426" s="62"/>
      <c r="HF426" s="62"/>
      <c r="HG426" s="62"/>
      <c r="HH426" s="62"/>
      <c r="HI426" s="62"/>
      <c r="HJ426" s="62"/>
      <c r="HK426" s="62"/>
      <c r="HL426" s="62"/>
      <c r="HM426" s="62"/>
      <c r="HN426" s="62"/>
      <c r="HO426" s="62"/>
      <c r="HP426" s="62"/>
      <c r="HQ426" s="62"/>
      <c r="HR426" s="62"/>
      <c r="HS426" s="62"/>
      <c r="HT426" s="62"/>
      <c r="HU426" s="62"/>
      <c r="HV426" s="62"/>
      <c r="HW426" s="62"/>
      <c r="HX426" s="62"/>
      <c r="HY426" s="62"/>
      <c r="HZ426" s="62"/>
      <c r="IA426" s="62"/>
      <c r="IB426" s="62"/>
      <c r="IC426" s="62"/>
      <c r="ID426" s="62"/>
      <c r="IE426" s="62"/>
      <c r="IF426" s="62"/>
      <c r="IG426" s="62"/>
      <c r="IH426" s="62"/>
      <c r="II426" s="62"/>
      <c r="IJ426" s="62"/>
      <c r="IK426" s="62"/>
      <c r="IL426" s="62"/>
      <c r="IM426" s="62"/>
      <c r="IN426" s="62"/>
      <c r="IO426" s="62"/>
      <c r="IP426" s="62"/>
      <c r="IQ426" s="62"/>
      <c r="IR426" s="62"/>
      <c r="IS426" s="62"/>
      <c r="IT426" s="62"/>
      <c r="IU426" s="62"/>
      <c r="IV426" s="62"/>
      <c r="IW426" s="62"/>
      <c r="IX426" s="62"/>
      <c r="IY426" s="62"/>
      <c r="IZ426" s="62"/>
      <c r="JA426" s="62"/>
      <c r="JB426" s="62"/>
      <c r="JC426" s="62"/>
      <c r="JD426" s="62"/>
      <c r="JE426" s="62"/>
      <c r="JF426" s="62"/>
      <c r="JG426" s="62"/>
      <c r="JH426" s="62"/>
      <c r="JI426" s="62"/>
      <c r="JJ426" s="62"/>
      <c r="JK426" s="62"/>
      <c r="JL426" s="62"/>
      <c r="JM426" s="62"/>
      <c r="JN426" s="62"/>
      <c r="JO426" s="62"/>
      <c r="JP426" s="62"/>
      <c r="JQ426" s="62"/>
      <c r="JR426" s="62"/>
      <c r="JS426" s="62"/>
      <c r="JT426" s="62"/>
      <c r="JU426" s="62"/>
      <c r="JV426" s="62"/>
      <c r="JW426" s="62"/>
      <c r="JX426" s="62"/>
      <c r="JY426" s="62"/>
      <c r="JZ426" s="62"/>
      <c r="KA426" s="62"/>
      <c r="KB426" s="62"/>
      <c r="KC426" s="62"/>
      <c r="KD426" s="62"/>
      <c r="KE426" s="62"/>
      <c r="KF426" s="62"/>
      <c r="KG426" s="62"/>
      <c r="KH426" s="62"/>
      <c r="KI426" s="62"/>
      <c r="KJ426" s="62"/>
      <c r="KK426" s="62"/>
      <c r="KL426" s="62"/>
      <c r="KM426" s="62"/>
    </row>
    <row r="427" spans="3:299" s="13" customFormat="1" x14ac:dyDescent="0.25">
      <c r="C427" s="62"/>
      <c r="D427" s="62"/>
      <c r="E427" s="62"/>
      <c r="F427" s="62"/>
      <c r="I427" s="14"/>
      <c r="J427" s="63"/>
      <c r="K427" s="14"/>
      <c r="L427" s="63"/>
      <c r="M427" s="63"/>
      <c r="Q427" s="51"/>
      <c r="BU427" s="62"/>
      <c r="BV427" s="62"/>
      <c r="BW427" s="62"/>
      <c r="BX427" s="62"/>
      <c r="BY427" s="62"/>
      <c r="BZ427" s="62"/>
      <c r="CA427" s="62"/>
      <c r="CB427" s="62"/>
      <c r="CC427" s="62"/>
      <c r="CD427" s="62"/>
      <c r="CE427" s="62"/>
      <c r="CF427" s="62"/>
      <c r="CG427" s="62"/>
      <c r="CH427" s="62"/>
      <c r="CI427" s="62"/>
      <c r="CJ427" s="62"/>
      <c r="CK427" s="62"/>
      <c r="CL427" s="62"/>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62"/>
      <c r="EC427" s="62"/>
      <c r="ED427" s="62"/>
      <c r="EE427" s="62"/>
      <c r="EF427" s="62"/>
      <c r="EG427" s="62"/>
      <c r="EH427" s="62"/>
      <c r="EI427" s="62"/>
      <c r="EJ427" s="62"/>
      <c r="EK427" s="62"/>
      <c r="EL427" s="62"/>
      <c r="EM427" s="62"/>
      <c r="EN427" s="62"/>
      <c r="EO427" s="62"/>
      <c r="EP427" s="62"/>
      <c r="EQ427" s="62"/>
      <c r="ER427" s="62"/>
      <c r="ES427" s="62"/>
      <c r="ET427" s="62"/>
      <c r="EU427" s="62"/>
      <c r="EV427" s="62"/>
      <c r="EW427" s="62"/>
      <c r="EX427" s="62"/>
      <c r="EY427" s="62"/>
      <c r="EZ427" s="62"/>
      <c r="FA427" s="62"/>
      <c r="FB427" s="62"/>
      <c r="FC427" s="62"/>
      <c r="FD427" s="62"/>
      <c r="FE427" s="62"/>
      <c r="FF427" s="62"/>
      <c r="FG427" s="62"/>
      <c r="FH427" s="62"/>
      <c r="FI427" s="62"/>
      <c r="FJ427" s="62"/>
      <c r="FK427" s="62"/>
      <c r="FL427" s="62"/>
      <c r="FM427" s="62"/>
      <c r="FN427" s="62"/>
      <c r="FO427" s="62"/>
      <c r="FP427" s="62"/>
      <c r="FQ427" s="62"/>
      <c r="FR427" s="62"/>
      <c r="FS427" s="62"/>
      <c r="FT427" s="62"/>
      <c r="FU427" s="62"/>
      <c r="FV427" s="62"/>
      <c r="FW427" s="62"/>
      <c r="FX427" s="62"/>
      <c r="FY427" s="62"/>
      <c r="FZ427" s="62"/>
      <c r="GA427" s="62"/>
      <c r="GB427" s="62"/>
      <c r="GC427" s="62"/>
      <c r="GD427" s="62"/>
      <c r="GE427" s="62"/>
      <c r="GF427" s="62"/>
      <c r="GG427" s="62"/>
      <c r="GH427" s="62"/>
      <c r="GI427" s="62"/>
      <c r="GJ427" s="62"/>
      <c r="GK427" s="62"/>
      <c r="GL427" s="62"/>
      <c r="GM427" s="62"/>
      <c r="GN427" s="62"/>
      <c r="GO427" s="62"/>
      <c r="GP427" s="62"/>
      <c r="GQ427" s="62"/>
      <c r="GR427" s="62"/>
      <c r="GS427" s="62"/>
      <c r="GT427" s="62"/>
      <c r="GU427" s="62"/>
      <c r="GV427" s="62"/>
      <c r="GW427" s="62"/>
      <c r="GX427" s="62"/>
      <c r="GY427" s="62"/>
      <c r="GZ427" s="62"/>
      <c r="HA427" s="62"/>
      <c r="HB427" s="62"/>
      <c r="HC427" s="62"/>
      <c r="HD427" s="62"/>
      <c r="HE427" s="62"/>
      <c r="HF427" s="62"/>
      <c r="HG427" s="62"/>
      <c r="HH427" s="62"/>
      <c r="HI427" s="62"/>
      <c r="HJ427" s="62"/>
      <c r="HK427" s="62"/>
      <c r="HL427" s="62"/>
      <c r="HM427" s="62"/>
      <c r="HN427" s="62"/>
      <c r="HO427" s="62"/>
      <c r="HP427" s="62"/>
      <c r="HQ427" s="62"/>
      <c r="HR427" s="62"/>
      <c r="HS427" s="62"/>
      <c r="HT427" s="62"/>
      <c r="HU427" s="62"/>
      <c r="HV427" s="62"/>
      <c r="HW427" s="62"/>
      <c r="HX427" s="62"/>
      <c r="HY427" s="62"/>
      <c r="HZ427" s="62"/>
      <c r="IA427" s="62"/>
      <c r="IB427" s="62"/>
      <c r="IC427" s="62"/>
      <c r="ID427" s="62"/>
      <c r="IE427" s="62"/>
      <c r="IF427" s="62"/>
      <c r="IG427" s="62"/>
      <c r="IH427" s="62"/>
      <c r="II427" s="62"/>
      <c r="IJ427" s="62"/>
      <c r="IK427" s="62"/>
      <c r="IL427" s="62"/>
      <c r="IM427" s="62"/>
      <c r="IN427" s="62"/>
      <c r="IO427" s="62"/>
      <c r="IP427" s="62"/>
      <c r="IQ427" s="62"/>
      <c r="IR427" s="62"/>
      <c r="IS427" s="62"/>
      <c r="IT427" s="62"/>
      <c r="IU427" s="62"/>
      <c r="IV427" s="62"/>
      <c r="IW427" s="62"/>
      <c r="IX427" s="62"/>
      <c r="IY427" s="62"/>
      <c r="IZ427" s="62"/>
      <c r="JA427" s="62"/>
      <c r="JB427" s="62"/>
      <c r="JC427" s="62"/>
      <c r="JD427" s="62"/>
      <c r="JE427" s="62"/>
      <c r="JF427" s="62"/>
      <c r="JG427" s="62"/>
      <c r="JH427" s="62"/>
      <c r="JI427" s="62"/>
      <c r="JJ427" s="62"/>
      <c r="JK427" s="62"/>
      <c r="JL427" s="62"/>
      <c r="JM427" s="62"/>
      <c r="JN427" s="62"/>
      <c r="JO427" s="62"/>
      <c r="JP427" s="62"/>
      <c r="JQ427" s="62"/>
      <c r="JR427" s="62"/>
      <c r="JS427" s="62"/>
      <c r="JT427" s="62"/>
      <c r="JU427" s="62"/>
      <c r="JV427" s="62"/>
      <c r="JW427" s="62"/>
      <c r="JX427" s="62"/>
      <c r="JY427" s="62"/>
      <c r="JZ427" s="62"/>
      <c r="KA427" s="62"/>
      <c r="KB427" s="62"/>
      <c r="KC427" s="62"/>
      <c r="KD427" s="62"/>
      <c r="KE427" s="62"/>
      <c r="KF427" s="62"/>
      <c r="KG427" s="62"/>
      <c r="KH427" s="62"/>
      <c r="KI427" s="62"/>
      <c r="KJ427" s="62"/>
      <c r="KK427" s="62"/>
      <c r="KL427" s="62"/>
      <c r="KM427" s="62"/>
    </row>
    <row r="428" spans="3:299" s="13" customFormat="1" x14ac:dyDescent="0.25">
      <c r="C428" s="62"/>
      <c r="D428" s="62"/>
      <c r="E428" s="62"/>
      <c r="F428" s="62"/>
      <c r="I428" s="14"/>
      <c r="J428" s="63"/>
      <c r="K428" s="14"/>
      <c r="L428" s="63"/>
      <c r="M428" s="63"/>
      <c r="Q428" s="51"/>
      <c r="BU428" s="62"/>
      <c r="BV428" s="62"/>
      <c r="BW428" s="62"/>
      <c r="BX428" s="62"/>
      <c r="BY428" s="62"/>
      <c r="BZ428" s="62"/>
      <c r="CA428" s="62"/>
      <c r="CB428" s="62"/>
      <c r="CC428" s="62"/>
      <c r="CD428" s="62"/>
      <c r="CE428" s="62"/>
      <c r="CF428" s="62"/>
      <c r="CG428" s="62"/>
      <c r="CH428" s="62"/>
      <c r="CI428" s="62"/>
      <c r="CJ428" s="62"/>
      <c r="CK428" s="62"/>
      <c r="CL428" s="62"/>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62"/>
      <c r="DU428" s="62"/>
      <c r="DV428" s="62"/>
      <c r="DW428" s="62"/>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62"/>
      <c r="FJ428" s="62"/>
      <c r="FK428" s="62"/>
      <c r="FL428" s="62"/>
      <c r="FM428" s="62"/>
      <c r="FN428" s="62"/>
      <c r="FO428" s="62"/>
      <c r="FP428" s="62"/>
      <c r="FQ428" s="62"/>
      <c r="FR428" s="62"/>
      <c r="FS428" s="62"/>
      <c r="FT428" s="62"/>
      <c r="FU428" s="62"/>
      <c r="FV428" s="62"/>
      <c r="FW428" s="62"/>
      <c r="FX428" s="62"/>
      <c r="FY428" s="62"/>
      <c r="FZ428" s="62"/>
      <c r="GA428" s="62"/>
      <c r="GB428" s="62"/>
      <c r="GC428" s="62"/>
      <c r="GD428" s="62"/>
      <c r="GE428" s="62"/>
      <c r="GF428" s="62"/>
      <c r="GG428" s="62"/>
      <c r="GH428" s="62"/>
      <c r="GI428" s="62"/>
      <c r="GJ428" s="62"/>
      <c r="GK428" s="62"/>
      <c r="GL428" s="62"/>
      <c r="GM428" s="62"/>
      <c r="GN428" s="62"/>
      <c r="GO428" s="62"/>
      <c r="GP428" s="62"/>
      <c r="GQ428" s="62"/>
      <c r="GR428" s="62"/>
      <c r="GS428" s="62"/>
      <c r="GT428" s="62"/>
      <c r="GU428" s="62"/>
      <c r="GV428" s="62"/>
      <c r="GW428" s="62"/>
      <c r="GX428" s="62"/>
      <c r="GY428" s="62"/>
      <c r="GZ428" s="62"/>
      <c r="HA428" s="62"/>
      <c r="HB428" s="62"/>
      <c r="HC428" s="62"/>
      <c r="HD428" s="62"/>
      <c r="HE428" s="62"/>
      <c r="HF428" s="62"/>
      <c r="HG428" s="62"/>
      <c r="HH428" s="62"/>
      <c r="HI428" s="62"/>
      <c r="HJ428" s="62"/>
      <c r="HK428" s="62"/>
      <c r="HL428" s="62"/>
      <c r="HM428" s="62"/>
      <c r="HN428" s="62"/>
      <c r="HO428" s="62"/>
      <c r="HP428" s="62"/>
      <c r="HQ428" s="62"/>
      <c r="HR428" s="62"/>
      <c r="HS428" s="62"/>
      <c r="HT428" s="62"/>
      <c r="HU428" s="62"/>
      <c r="HV428" s="62"/>
      <c r="HW428" s="62"/>
      <c r="HX428" s="62"/>
      <c r="HY428" s="62"/>
      <c r="HZ428" s="62"/>
      <c r="IA428" s="62"/>
      <c r="IB428" s="62"/>
      <c r="IC428" s="62"/>
      <c r="ID428" s="62"/>
      <c r="IE428" s="62"/>
      <c r="IF428" s="62"/>
      <c r="IG428" s="62"/>
      <c r="IH428" s="62"/>
      <c r="II428" s="62"/>
      <c r="IJ428" s="62"/>
      <c r="IK428" s="62"/>
      <c r="IL428" s="62"/>
      <c r="IM428" s="62"/>
      <c r="IN428" s="62"/>
      <c r="IO428" s="62"/>
      <c r="IP428" s="62"/>
      <c r="IQ428" s="62"/>
      <c r="IR428" s="62"/>
      <c r="IS428" s="62"/>
      <c r="IT428" s="62"/>
      <c r="IU428" s="62"/>
      <c r="IV428" s="62"/>
      <c r="IW428" s="62"/>
      <c r="IX428" s="62"/>
      <c r="IY428" s="62"/>
      <c r="IZ428" s="62"/>
      <c r="JA428" s="62"/>
      <c r="JB428" s="62"/>
      <c r="JC428" s="62"/>
      <c r="JD428" s="62"/>
      <c r="JE428" s="62"/>
      <c r="JF428" s="62"/>
      <c r="JG428" s="62"/>
      <c r="JH428" s="62"/>
      <c r="JI428" s="62"/>
      <c r="JJ428" s="62"/>
      <c r="JK428" s="62"/>
      <c r="JL428" s="62"/>
      <c r="JM428" s="62"/>
      <c r="JN428" s="62"/>
      <c r="JO428" s="62"/>
      <c r="JP428" s="62"/>
      <c r="JQ428" s="62"/>
      <c r="JR428" s="62"/>
      <c r="JS428" s="62"/>
      <c r="JT428" s="62"/>
      <c r="JU428" s="62"/>
      <c r="JV428" s="62"/>
      <c r="JW428" s="62"/>
      <c r="JX428" s="62"/>
      <c r="JY428" s="62"/>
      <c r="JZ428" s="62"/>
      <c r="KA428" s="62"/>
      <c r="KB428" s="62"/>
      <c r="KC428" s="62"/>
      <c r="KD428" s="62"/>
      <c r="KE428" s="62"/>
      <c r="KF428" s="62"/>
      <c r="KG428" s="62"/>
      <c r="KH428" s="62"/>
      <c r="KI428" s="62"/>
      <c r="KJ428" s="62"/>
      <c r="KK428" s="62"/>
      <c r="KL428" s="62"/>
      <c r="KM428" s="62"/>
    </row>
    <row r="429" spans="3:299" s="13" customFormat="1" x14ac:dyDescent="0.25">
      <c r="C429" s="62"/>
      <c r="D429" s="62"/>
      <c r="E429" s="62"/>
      <c r="F429" s="62"/>
      <c r="I429" s="14"/>
      <c r="J429" s="63"/>
      <c r="K429" s="14"/>
      <c r="L429" s="63"/>
      <c r="M429" s="63"/>
      <c r="Q429" s="51"/>
      <c r="BU429" s="62"/>
      <c r="BV429" s="62"/>
      <c r="BW429" s="62"/>
      <c r="BX429" s="62"/>
      <c r="BY429" s="62"/>
      <c r="BZ429" s="62"/>
      <c r="CA429" s="62"/>
      <c r="CB429" s="62"/>
      <c r="CC429" s="62"/>
      <c r="CD429" s="62"/>
      <c r="CE429" s="62"/>
      <c r="CF429" s="62"/>
      <c r="CG429" s="62"/>
      <c r="CH429" s="62"/>
      <c r="CI429" s="62"/>
      <c r="CJ429" s="62"/>
      <c r="CK429" s="62"/>
      <c r="CL429" s="62"/>
      <c r="CM429" s="62"/>
      <c r="CN429" s="62"/>
      <c r="CO429" s="62"/>
      <c r="CP429" s="62"/>
      <c r="CQ429" s="62"/>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O429" s="62"/>
      <c r="DP429" s="62"/>
      <c r="DQ429" s="62"/>
      <c r="DR429" s="62"/>
      <c r="DS429" s="62"/>
      <c r="DT429" s="62"/>
      <c r="DU429" s="62"/>
      <c r="DV429" s="62"/>
      <c r="DW429" s="62"/>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62"/>
      <c r="FJ429" s="62"/>
      <c r="FK429" s="62"/>
      <c r="FL429" s="62"/>
      <c r="FM429" s="62"/>
      <c r="FN429" s="62"/>
      <c r="FO429" s="62"/>
      <c r="FP429" s="62"/>
      <c r="FQ429" s="62"/>
      <c r="FR429" s="62"/>
      <c r="FS429" s="62"/>
      <c r="FT429" s="62"/>
      <c r="FU429" s="62"/>
      <c r="FV429" s="62"/>
      <c r="FW429" s="62"/>
      <c r="FX429" s="62"/>
      <c r="FY429" s="62"/>
      <c r="FZ429" s="62"/>
      <c r="GA429" s="62"/>
      <c r="GB429" s="62"/>
      <c r="GC429" s="62"/>
      <c r="GD429" s="62"/>
      <c r="GE429" s="62"/>
      <c r="GF429" s="62"/>
      <c r="GG429" s="62"/>
      <c r="GH429" s="62"/>
      <c r="GI429" s="62"/>
      <c r="GJ429" s="62"/>
      <c r="GK429" s="62"/>
      <c r="GL429" s="62"/>
      <c r="GM429" s="62"/>
      <c r="GN429" s="62"/>
      <c r="GO429" s="62"/>
      <c r="GP429" s="62"/>
      <c r="GQ429" s="62"/>
      <c r="GR429" s="62"/>
      <c r="GS429" s="62"/>
      <c r="GT429" s="62"/>
      <c r="GU429" s="62"/>
      <c r="GV429" s="62"/>
      <c r="GW429" s="62"/>
      <c r="GX429" s="62"/>
      <c r="GY429" s="62"/>
      <c r="GZ429" s="62"/>
      <c r="HA429" s="62"/>
      <c r="HB429" s="62"/>
      <c r="HC429" s="62"/>
      <c r="HD429" s="62"/>
      <c r="HE429" s="62"/>
      <c r="HF429" s="62"/>
      <c r="HG429" s="62"/>
      <c r="HH429" s="62"/>
      <c r="HI429" s="62"/>
      <c r="HJ429" s="62"/>
      <c r="HK429" s="62"/>
      <c r="HL429" s="62"/>
      <c r="HM429" s="62"/>
      <c r="HN429" s="62"/>
      <c r="HO429" s="62"/>
      <c r="HP429" s="62"/>
      <c r="HQ429" s="62"/>
      <c r="HR429" s="62"/>
      <c r="HS429" s="62"/>
      <c r="HT429" s="62"/>
      <c r="HU429" s="62"/>
      <c r="HV429" s="62"/>
      <c r="HW429" s="62"/>
      <c r="HX429" s="62"/>
      <c r="HY429" s="62"/>
      <c r="HZ429" s="62"/>
      <c r="IA429" s="62"/>
      <c r="IB429" s="62"/>
      <c r="IC429" s="62"/>
      <c r="ID429" s="62"/>
      <c r="IE429" s="62"/>
      <c r="IF429" s="62"/>
      <c r="IG429" s="62"/>
      <c r="IH429" s="62"/>
      <c r="II429" s="62"/>
      <c r="IJ429" s="62"/>
      <c r="IK429" s="62"/>
      <c r="IL429" s="62"/>
      <c r="IM429" s="62"/>
      <c r="IN429" s="62"/>
      <c r="IO429" s="62"/>
      <c r="IP429" s="62"/>
      <c r="IQ429" s="62"/>
      <c r="IR429" s="62"/>
      <c r="IS429" s="62"/>
      <c r="IT429" s="62"/>
      <c r="IU429" s="62"/>
      <c r="IV429" s="62"/>
      <c r="IW429" s="62"/>
      <c r="IX429" s="62"/>
      <c r="IY429" s="62"/>
      <c r="IZ429" s="62"/>
      <c r="JA429" s="62"/>
      <c r="JB429" s="62"/>
      <c r="JC429" s="62"/>
      <c r="JD429" s="62"/>
      <c r="JE429" s="62"/>
      <c r="JF429" s="62"/>
      <c r="JG429" s="62"/>
      <c r="JH429" s="62"/>
      <c r="JI429" s="62"/>
      <c r="JJ429" s="62"/>
      <c r="JK429" s="62"/>
      <c r="JL429" s="62"/>
      <c r="JM429" s="62"/>
      <c r="JN429" s="62"/>
      <c r="JO429" s="62"/>
      <c r="JP429" s="62"/>
      <c r="JQ429" s="62"/>
      <c r="JR429" s="62"/>
      <c r="JS429" s="62"/>
      <c r="JT429" s="62"/>
      <c r="JU429" s="62"/>
      <c r="JV429" s="62"/>
      <c r="JW429" s="62"/>
      <c r="JX429" s="62"/>
      <c r="JY429" s="62"/>
      <c r="JZ429" s="62"/>
      <c r="KA429" s="62"/>
      <c r="KB429" s="62"/>
      <c r="KC429" s="62"/>
      <c r="KD429" s="62"/>
      <c r="KE429" s="62"/>
      <c r="KF429" s="62"/>
      <c r="KG429" s="62"/>
      <c r="KH429" s="62"/>
      <c r="KI429" s="62"/>
      <c r="KJ429" s="62"/>
      <c r="KK429" s="62"/>
      <c r="KL429" s="62"/>
      <c r="KM429" s="62"/>
    </row>
    <row r="430" spans="3:299" s="13" customFormat="1" x14ac:dyDescent="0.25">
      <c r="C430" s="62"/>
      <c r="D430" s="62"/>
      <c r="E430" s="62"/>
      <c r="F430" s="62"/>
      <c r="I430" s="14"/>
      <c r="J430" s="63"/>
      <c r="K430" s="14"/>
      <c r="L430" s="63"/>
      <c r="M430" s="63"/>
      <c r="Q430" s="51"/>
      <c r="BU430" s="62"/>
      <c r="BV430" s="62"/>
      <c r="BW430" s="62"/>
      <c r="BX430" s="62"/>
      <c r="BY430" s="62"/>
      <c r="BZ430" s="62"/>
      <c r="CA430" s="62"/>
      <c r="CB430" s="62"/>
      <c r="CC430" s="62"/>
      <c r="CD430" s="62"/>
      <c r="CE430" s="62"/>
      <c r="CF430" s="62"/>
      <c r="CG430" s="62"/>
      <c r="CH430" s="62"/>
      <c r="CI430" s="62"/>
      <c r="CJ430" s="62"/>
      <c r="CK430" s="62"/>
      <c r="CL430" s="62"/>
      <c r="CM430" s="62"/>
      <c r="CN430" s="62"/>
      <c r="CO430" s="62"/>
      <c r="CP430" s="62"/>
      <c r="CQ430" s="62"/>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O430" s="62"/>
      <c r="DP430" s="62"/>
      <c r="DQ430" s="62"/>
      <c r="DR430" s="62"/>
      <c r="DS430" s="62"/>
      <c r="DT430" s="62"/>
      <c r="DU430" s="62"/>
      <c r="DV430" s="62"/>
      <c r="DW430" s="62"/>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62"/>
      <c r="FJ430" s="62"/>
      <c r="FK430" s="62"/>
      <c r="FL430" s="62"/>
      <c r="FM430" s="62"/>
      <c r="FN430" s="62"/>
      <c r="FO430" s="62"/>
      <c r="FP430" s="62"/>
      <c r="FQ430" s="62"/>
      <c r="FR430" s="62"/>
      <c r="FS430" s="62"/>
      <c r="FT430" s="62"/>
      <c r="FU430" s="62"/>
      <c r="FV430" s="62"/>
      <c r="FW430" s="62"/>
      <c r="FX430" s="62"/>
      <c r="FY430" s="62"/>
      <c r="FZ430" s="62"/>
      <c r="GA430" s="62"/>
      <c r="GB430" s="62"/>
      <c r="GC430" s="62"/>
      <c r="GD430" s="62"/>
      <c r="GE430" s="62"/>
      <c r="GF430" s="62"/>
      <c r="GG430" s="62"/>
      <c r="GH430" s="62"/>
      <c r="GI430" s="62"/>
      <c r="GJ430" s="62"/>
      <c r="GK430" s="62"/>
      <c r="GL430" s="62"/>
      <c r="GM430" s="62"/>
      <c r="GN430" s="62"/>
      <c r="GO430" s="62"/>
      <c r="GP430" s="62"/>
      <c r="GQ430" s="62"/>
      <c r="GR430" s="62"/>
      <c r="GS430" s="62"/>
      <c r="GT430" s="62"/>
      <c r="GU430" s="62"/>
      <c r="GV430" s="62"/>
      <c r="GW430" s="62"/>
      <c r="GX430" s="62"/>
      <c r="GY430" s="62"/>
      <c r="GZ430" s="62"/>
      <c r="HA430" s="62"/>
      <c r="HB430" s="62"/>
      <c r="HC430" s="62"/>
      <c r="HD430" s="62"/>
      <c r="HE430" s="62"/>
      <c r="HF430" s="62"/>
      <c r="HG430" s="62"/>
      <c r="HH430" s="62"/>
      <c r="HI430" s="62"/>
      <c r="HJ430" s="62"/>
      <c r="HK430" s="62"/>
      <c r="HL430" s="62"/>
      <c r="HM430" s="62"/>
      <c r="HN430" s="62"/>
      <c r="HO430" s="62"/>
      <c r="HP430" s="62"/>
      <c r="HQ430" s="62"/>
      <c r="HR430" s="62"/>
      <c r="HS430" s="62"/>
      <c r="HT430" s="62"/>
      <c r="HU430" s="62"/>
      <c r="HV430" s="62"/>
      <c r="HW430" s="62"/>
      <c r="HX430" s="62"/>
      <c r="HY430" s="62"/>
      <c r="HZ430" s="62"/>
      <c r="IA430" s="62"/>
      <c r="IB430" s="62"/>
      <c r="IC430" s="62"/>
      <c r="ID430" s="62"/>
      <c r="IE430" s="62"/>
      <c r="IF430" s="62"/>
      <c r="IG430" s="62"/>
      <c r="IH430" s="62"/>
      <c r="II430" s="62"/>
      <c r="IJ430" s="62"/>
      <c r="IK430" s="62"/>
      <c r="IL430" s="62"/>
      <c r="IM430" s="62"/>
      <c r="IN430" s="62"/>
      <c r="IO430" s="62"/>
      <c r="IP430" s="62"/>
      <c r="IQ430" s="62"/>
      <c r="IR430" s="62"/>
      <c r="IS430" s="62"/>
      <c r="IT430" s="62"/>
      <c r="IU430" s="62"/>
      <c r="IV430" s="62"/>
      <c r="IW430" s="62"/>
      <c r="IX430" s="62"/>
      <c r="IY430" s="62"/>
      <c r="IZ430" s="62"/>
      <c r="JA430" s="62"/>
      <c r="JB430" s="62"/>
      <c r="JC430" s="62"/>
      <c r="JD430" s="62"/>
      <c r="JE430" s="62"/>
      <c r="JF430" s="62"/>
      <c r="JG430" s="62"/>
      <c r="JH430" s="62"/>
      <c r="JI430" s="62"/>
      <c r="JJ430" s="62"/>
      <c r="JK430" s="62"/>
      <c r="JL430" s="62"/>
      <c r="JM430" s="62"/>
      <c r="JN430" s="62"/>
      <c r="JO430" s="62"/>
      <c r="JP430" s="62"/>
      <c r="JQ430" s="62"/>
      <c r="JR430" s="62"/>
      <c r="JS430" s="62"/>
      <c r="JT430" s="62"/>
      <c r="JU430" s="62"/>
      <c r="JV430" s="62"/>
      <c r="JW430" s="62"/>
      <c r="JX430" s="62"/>
      <c r="JY430" s="62"/>
      <c r="JZ430" s="62"/>
      <c r="KA430" s="62"/>
      <c r="KB430" s="62"/>
      <c r="KC430" s="62"/>
      <c r="KD430" s="62"/>
      <c r="KE430" s="62"/>
      <c r="KF430" s="62"/>
      <c r="KG430" s="62"/>
      <c r="KH430" s="62"/>
      <c r="KI430" s="62"/>
      <c r="KJ430" s="62"/>
      <c r="KK430" s="62"/>
      <c r="KL430" s="62"/>
      <c r="KM430" s="62"/>
    </row>
    <row r="431" spans="3:299" s="13" customFormat="1" x14ac:dyDescent="0.25">
      <c r="C431" s="62"/>
      <c r="D431" s="62"/>
      <c r="E431" s="62"/>
      <c r="F431" s="62"/>
      <c r="I431" s="14"/>
      <c r="J431" s="63"/>
      <c r="K431" s="14"/>
      <c r="L431" s="63"/>
      <c r="M431" s="63"/>
      <c r="Q431" s="51"/>
      <c r="BU431" s="62"/>
      <c r="BV431" s="62"/>
      <c r="BW431" s="62"/>
      <c r="BX431" s="62"/>
      <c r="BY431" s="62"/>
      <c r="BZ431" s="62"/>
      <c r="CA431" s="62"/>
      <c r="CB431" s="62"/>
      <c r="CC431" s="62"/>
      <c r="CD431" s="62"/>
      <c r="CE431" s="62"/>
      <c r="CF431" s="62"/>
      <c r="CG431" s="62"/>
      <c r="CH431" s="62"/>
      <c r="CI431" s="62"/>
      <c r="CJ431" s="62"/>
      <c r="CK431" s="62"/>
      <c r="CL431" s="62"/>
      <c r="CM431" s="62"/>
      <c r="CN431" s="62"/>
      <c r="CO431" s="62"/>
      <c r="CP431" s="62"/>
      <c r="CQ431" s="62"/>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O431" s="62"/>
      <c r="DP431" s="62"/>
      <c r="DQ431" s="62"/>
      <c r="DR431" s="62"/>
      <c r="DS431" s="62"/>
      <c r="DT431" s="62"/>
      <c r="DU431" s="62"/>
      <c r="DV431" s="62"/>
      <c r="DW431" s="62"/>
      <c r="DX431" s="62"/>
      <c r="DY431" s="62"/>
      <c r="DZ431" s="62"/>
      <c r="EA431" s="62"/>
      <c r="EB431" s="62"/>
      <c r="EC431" s="62"/>
      <c r="ED431" s="62"/>
      <c r="EE431" s="62"/>
      <c r="EF431" s="62"/>
      <c r="EG431" s="62"/>
      <c r="EH431" s="62"/>
      <c r="EI431" s="62"/>
      <c r="EJ431" s="62"/>
      <c r="EK431" s="62"/>
      <c r="EL431" s="62"/>
      <c r="EM431" s="62"/>
      <c r="EN431" s="62"/>
      <c r="EO431" s="62"/>
      <c r="EP431" s="62"/>
      <c r="EQ431" s="62"/>
      <c r="ER431" s="62"/>
      <c r="ES431" s="62"/>
      <c r="ET431" s="62"/>
      <c r="EU431" s="62"/>
      <c r="EV431" s="62"/>
      <c r="EW431" s="62"/>
      <c r="EX431" s="62"/>
      <c r="EY431" s="62"/>
      <c r="EZ431" s="62"/>
      <c r="FA431" s="62"/>
      <c r="FB431" s="62"/>
      <c r="FC431" s="62"/>
      <c r="FD431" s="62"/>
      <c r="FE431" s="62"/>
      <c r="FF431" s="62"/>
      <c r="FG431" s="62"/>
      <c r="FH431" s="62"/>
      <c r="FI431" s="62"/>
      <c r="FJ431" s="62"/>
      <c r="FK431" s="62"/>
      <c r="FL431" s="62"/>
      <c r="FM431" s="62"/>
      <c r="FN431" s="62"/>
      <c r="FO431" s="62"/>
      <c r="FP431" s="62"/>
      <c r="FQ431" s="62"/>
      <c r="FR431" s="62"/>
      <c r="FS431" s="62"/>
      <c r="FT431" s="62"/>
      <c r="FU431" s="62"/>
      <c r="FV431" s="62"/>
      <c r="FW431" s="62"/>
      <c r="FX431" s="62"/>
      <c r="FY431" s="62"/>
      <c r="FZ431" s="62"/>
      <c r="GA431" s="62"/>
      <c r="GB431" s="62"/>
      <c r="GC431" s="62"/>
      <c r="GD431" s="62"/>
      <c r="GE431" s="62"/>
      <c r="GF431" s="62"/>
      <c r="GG431" s="62"/>
      <c r="GH431" s="62"/>
      <c r="GI431" s="62"/>
      <c r="GJ431" s="62"/>
      <c r="GK431" s="62"/>
      <c r="GL431" s="62"/>
      <c r="GM431" s="62"/>
      <c r="GN431" s="62"/>
      <c r="GO431" s="62"/>
      <c r="GP431" s="62"/>
      <c r="GQ431" s="62"/>
      <c r="GR431" s="62"/>
      <c r="GS431" s="62"/>
      <c r="GT431" s="62"/>
      <c r="GU431" s="62"/>
      <c r="GV431" s="62"/>
      <c r="GW431" s="62"/>
      <c r="GX431" s="62"/>
      <c r="GY431" s="62"/>
      <c r="GZ431" s="62"/>
      <c r="HA431" s="62"/>
      <c r="HB431" s="62"/>
      <c r="HC431" s="62"/>
      <c r="HD431" s="62"/>
      <c r="HE431" s="62"/>
      <c r="HF431" s="62"/>
      <c r="HG431" s="62"/>
      <c r="HH431" s="62"/>
      <c r="HI431" s="62"/>
      <c r="HJ431" s="62"/>
      <c r="HK431" s="62"/>
      <c r="HL431" s="62"/>
      <c r="HM431" s="62"/>
      <c r="HN431" s="62"/>
      <c r="HO431" s="62"/>
      <c r="HP431" s="62"/>
      <c r="HQ431" s="62"/>
      <c r="HR431" s="62"/>
      <c r="HS431" s="62"/>
      <c r="HT431" s="62"/>
      <c r="HU431" s="62"/>
      <c r="HV431" s="62"/>
      <c r="HW431" s="62"/>
      <c r="HX431" s="62"/>
      <c r="HY431" s="62"/>
      <c r="HZ431" s="62"/>
      <c r="IA431" s="62"/>
      <c r="IB431" s="62"/>
      <c r="IC431" s="62"/>
      <c r="ID431" s="62"/>
      <c r="IE431" s="62"/>
      <c r="IF431" s="62"/>
      <c r="IG431" s="62"/>
      <c r="IH431" s="62"/>
      <c r="II431" s="62"/>
      <c r="IJ431" s="62"/>
      <c r="IK431" s="62"/>
      <c r="IL431" s="62"/>
      <c r="IM431" s="62"/>
      <c r="IN431" s="62"/>
      <c r="IO431" s="62"/>
      <c r="IP431" s="62"/>
      <c r="IQ431" s="62"/>
      <c r="IR431" s="62"/>
      <c r="IS431" s="62"/>
      <c r="IT431" s="62"/>
      <c r="IU431" s="62"/>
      <c r="IV431" s="62"/>
      <c r="IW431" s="62"/>
      <c r="IX431" s="62"/>
      <c r="IY431" s="62"/>
      <c r="IZ431" s="62"/>
      <c r="JA431" s="62"/>
      <c r="JB431" s="62"/>
      <c r="JC431" s="62"/>
      <c r="JD431" s="62"/>
      <c r="JE431" s="62"/>
      <c r="JF431" s="62"/>
      <c r="JG431" s="62"/>
      <c r="JH431" s="62"/>
      <c r="JI431" s="62"/>
      <c r="JJ431" s="62"/>
      <c r="JK431" s="62"/>
      <c r="JL431" s="62"/>
      <c r="JM431" s="62"/>
      <c r="JN431" s="62"/>
      <c r="JO431" s="62"/>
      <c r="JP431" s="62"/>
      <c r="JQ431" s="62"/>
      <c r="JR431" s="62"/>
      <c r="JS431" s="62"/>
      <c r="JT431" s="62"/>
      <c r="JU431" s="62"/>
      <c r="JV431" s="62"/>
      <c r="JW431" s="62"/>
      <c r="JX431" s="62"/>
      <c r="JY431" s="62"/>
      <c r="JZ431" s="62"/>
      <c r="KA431" s="62"/>
      <c r="KB431" s="62"/>
      <c r="KC431" s="62"/>
      <c r="KD431" s="62"/>
      <c r="KE431" s="62"/>
      <c r="KF431" s="62"/>
      <c r="KG431" s="62"/>
      <c r="KH431" s="62"/>
      <c r="KI431" s="62"/>
      <c r="KJ431" s="62"/>
      <c r="KK431" s="62"/>
      <c r="KL431" s="62"/>
      <c r="KM431" s="62"/>
    </row>
    <row r="432" spans="3:299" s="13" customFormat="1" x14ac:dyDescent="0.25">
      <c r="C432" s="62"/>
      <c r="D432" s="62"/>
      <c r="E432" s="62"/>
      <c r="F432" s="62"/>
      <c r="I432" s="14"/>
      <c r="J432" s="63"/>
      <c r="K432" s="14"/>
      <c r="L432" s="63"/>
      <c r="M432" s="63"/>
      <c r="Q432" s="51"/>
      <c r="BU432" s="62"/>
      <c r="BV432" s="62"/>
      <c r="BW432" s="62"/>
      <c r="BX432" s="62"/>
      <c r="BY432" s="62"/>
      <c r="BZ432" s="62"/>
      <c r="CA432" s="62"/>
      <c r="CB432" s="62"/>
      <c r="CC432" s="62"/>
      <c r="CD432" s="62"/>
      <c r="CE432" s="62"/>
      <c r="CF432" s="62"/>
      <c r="CG432" s="62"/>
      <c r="CH432" s="62"/>
      <c r="CI432" s="62"/>
      <c r="CJ432" s="62"/>
      <c r="CK432" s="62"/>
      <c r="CL432" s="62"/>
      <c r="CM432" s="62"/>
      <c r="CN432" s="62"/>
      <c r="CO432" s="62"/>
      <c r="CP432" s="62"/>
      <c r="CQ432" s="62"/>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O432" s="62"/>
      <c r="DP432" s="62"/>
      <c r="DQ432" s="62"/>
      <c r="DR432" s="62"/>
      <c r="DS432" s="62"/>
      <c r="DT432" s="62"/>
      <c r="DU432" s="62"/>
      <c r="DV432" s="62"/>
      <c r="DW432" s="62"/>
      <c r="DX432" s="62"/>
      <c r="DY432" s="62"/>
      <c r="DZ432" s="62"/>
      <c r="EA432" s="62"/>
      <c r="EB432" s="62"/>
      <c r="EC432" s="62"/>
      <c r="ED432" s="62"/>
      <c r="EE432" s="62"/>
      <c r="EF432" s="62"/>
      <c r="EG432" s="62"/>
      <c r="EH432" s="62"/>
      <c r="EI432" s="62"/>
      <c r="EJ432" s="62"/>
      <c r="EK432" s="62"/>
      <c r="EL432" s="62"/>
      <c r="EM432" s="62"/>
      <c r="EN432" s="62"/>
      <c r="EO432" s="62"/>
      <c r="EP432" s="62"/>
      <c r="EQ432" s="62"/>
      <c r="ER432" s="62"/>
      <c r="ES432" s="62"/>
      <c r="ET432" s="62"/>
      <c r="EU432" s="62"/>
      <c r="EV432" s="62"/>
      <c r="EW432" s="62"/>
      <c r="EX432" s="62"/>
      <c r="EY432" s="62"/>
      <c r="EZ432" s="62"/>
      <c r="FA432" s="62"/>
      <c r="FB432" s="62"/>
      <c r="FC432" s="62"/>
      <c r="FD432" s="62"/>
      <c r="FE432" s="62"/>
      <c r="FF432" s="62"/>
      <c r="FG432" s="62"/>
      <c r="FH432" s="62"/>
      <c r="FI432" s="62"/>
      <c r="FJ432" s="62"/>
      <c r="FK432" s="62"/>
      <c r="FL432" s="62"/>
      <c r="FM432" s="62"/>
      <c r="FN432" s="62"/>
      <c r="FO432" s="62"/>
      <c r="FP432" s="62"/>
      <c r="FQ432" s="62"/>
      <c r="FR432" s="62"/>
      <c r="FS432" s="62"/>
      <c r="FT432" s="62"/>
      <c r="FU432" s="62"/>
      <c r="FV432" s="62"/>
      <c r="FW432" s="62"/>
      <c r="FX432" s="62"/>
      <c r="FY432" s="62"/>
      <c r="FZ432" s="62"/>
      <c r="GA432" s="62"/>
      <c r="GB432" s="62"/>
      <c r="GC432" s="62"/>
      <c r="GD432" s="62"/>
      <c r="GE432" s="62"/>
      <c r="GF432" s="62"/>
      <c r="GG432" s="62"/>
      <c r="GH432" s="62"/>
      <c r="GI432" s="62"/>
      <c r="GJ432" s="62"/>
      <c r="GK432" s="62"/>
      <c r="GL432" s="62"/>
      <c r="GM432" s="62"/>
      <c r="GN432" s="62"/>
      <c r="GO432" s="62"/>
      <c r="GP432" s="62"/>
      <c r="GQ432" s="62"/>
      <c r="GR432" s="62"/>
      <c r="GS432" s="62"/>
      <c r="GT432" s="62"/>
      <c r="GU432" s="62"/>
      <c r="GV432" s="62"/>
      <c r="GW432" s="62"/>
      <c r="GX432" s="62"/>
      <c r="GY432" s="62"/>
      <c r="GZ432" s="62"/>
      <c r="HA432" s="62"/>
      <c r="HB432" s="62"/>
      <c r="HC432" s="62"/>
      <c r="HD432" s="62"/>
      <c r="HE432" s="62"/>
      <c r="HF432" s="62"/>
      <c r="HG432" s="62"/>
      <c r="HH432" s="62"/>
      <c r="HI432" s="62"/>
      <c r="HJ432" s="62"/>
      <c r="HK432" s="62"/>
      <c r="HL432" s="62"/>
      <c r="HM432" s="62"/>
      <c r="HN432" s="62"/>
      <c r="HO432" s="62"/>
      <c r="HP432" s="62"/>
      <c r="HQ432" s="62"/>
      <c r="HR432" s="62"/>
      <c r="HS432" s="62"/>
      <c r="HT432" s="62"/>
      <c r="HU432" s="62"/>
      <c r="HV432" s="62"/>
      <c r="HW432" s="62"/>
      <c r="HX432" s="62"/>
      <c r="HY432" s="62"/>
      <c r="HZ432" s="62"/>
      <c r="IA432" s="62"/>
      <c r="IB432" s="62"/>
      <c r="IC432" s="62"/>
      <c r="ID432" s="62"/>
      <c r="IE432" s="62"/>
      <c r="IF432" s="62"/>
      <c r="IG432" s="62"/>
      <c r="IH432" s="62"/>
      <c r="II432" s="62"/>
      <c r="IJ432" s="62"/>
      <c r="IK432" s="62"/>
      <c r="IL432" s="62"/>
      <c r="IM432" s="62"/>
      <c r="IN432" s="62"/>
      <c r="IO432" s="62"/>
      <c r="IP432" s="62"/>
      <c r="IQ432" s="62"/>
      <c r="IR432" s="62"/>
      <c r="IS432" s="62"/>
      <c r="IT432" s="62"/>
      <c r="IU432" s="62"/>
      <c r="IV432" s="62"/>
      <c r="IW432" s="62"/>
      <c r="IX432" s="62"/>
      <c r="IY432" s="62"/>
      <c r="IZ432" s="62"/>
      <c r="JA432" s="62"/>
      <c r="JB432" s="62"/>
      <c r="JC432" s="62"/>
      <c r="JD432" s="62"/>
      <c r="JE432" s="62"/>
      <c r="JF432" s="62"/>
      <c r="JG432" s="62"/>
      <c r="JH432" s="62"/>
      <c r="JI432" s="62"/>
      <c r="JJ432" s="62"/>
      <c r="JK432" s="62"/>
      <c r="JL432" s="62"/>
      <c r="JM432" s="62"/>
      <c r="JN432" s="62"/>
      <c r="JO432" s="62"/>
      <c r="JP432" s="62"/>
      <c r="JQ432" s="62"/>
      <c r="JR432" s="62"/>
      <c r="JS432" s="62"/>
      <c r="JT432" s="62"/>
      <c r="JU432" s="62"/>
      <c r="JV432" s="62"/>
      <c r="JW432" s="62"/>
      <c r="JX432" s="62"/>
      <c r="JY432" s="62"/>
      <c r="JZ432" s="62"/>
      <c r="KA432" s="62"/>
      <c r="KB432" s="62"/>
      <c r="KC432" s="62"/>
      <c r="KD432" s="62"/>
      <c r="KE432" s="62"/>
      <c r="KF432" s="62"/>
      <c r="KG432" s="62"/>
      <c r="KH432" s="62"/>
      <c r="KI432" s="62"/>
      <c r="KJ432" s="62"/>
      <c r="KK432" s="62"/>
      <c r="KL432" s="62"/>
      <c r="KM432" s="62"/>
    </row>
    <row r="433" spans="3:299" s="13" customFormat="1" x14ac:dyDescent="0.25">
      <c r="C433" s="62"/>
      <c r="D433" s="62"/>
      <c r="E433" s="62"/>
      <c r="F433" s="62"/>
      <c r="I433" s="14"/>
      <c r="J433" s="63"/>
      <c r="K433" s="14"/>
      <c r="L433" s="63"/>
      <c r="M433" s="63"/>
      <c r="Q433" s="51"/>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O433" s="62"/>
      <c r="DP433" s="62"/>
      <c r="DQ433" s="62"/>
      <c r="DR433" s="62"/>
      <c r="DS433" s="62"/>
      <c r="DT433" s="62"/>
      <c r="DU433" s="62"/>
      <c r="DV433" s="62"/>
      <c r="DW433" s="62"/>
      <c r="DX433" s="62"/>
      <c r="DY433" s="62"/>
      <c r="DZ433" s="62"/>
      <c r="EA433" s="62"/>
      <c r="EB433" s="62"/>
      <c r="EC433" s="62"/>
      <c r="ED433" s="62"/>
      <c r="EE433" s="62"/>
      <c r="EF433" s="62"/>
      <c r="EG433" s="62"/>
      <c r="EH433" s="62"/>
      <c r="EI433" s="62"/>
      <c r="EJ433" s="62"/>
      <c r="EK433" s="62"/>
      <c r="EL433" s="62"/>
      <c r="EM433" s="62"/>
      <c r="EN433" s="62"/>
      <c r="EO433" s="62"/>
      <c r="EP433" s="62"/>
      <c r="EQ433" s="62"/>
      <c r="ER433" s="62"/>
      <c r="ES433" s="62"/>
      <c r="ET433" s="62"/>
      <c r="EU433" s="62"/>
      <c r="EV433" s="62"/>
      <c r="EW433" s="62"/>
      <c r="EX433" s="62"/>
      <c r="EY433" s="62"/>
      <c r="EZ433" s="62"/>
      <c r="FA433" s="62"/>
      <c r="FB433" s="62"/>
      <c r="FC433" s="62"/>
      <c r="FD433" s="62"/>
      <c r="FE433" s="62"/>
      <c r="FF433" s="62"/>
      <c r="FG433" s="62"/>
      <c r="FH433" s="62"/>
      <c r="FI433" s="62"/>
      <c r="FJ433" s="62"/>
      <c r="FK433" s="62"/>
      <c r="FL433" s="62"/>
      <c r="FM433" s="62"/>
      <c r="FN433" s="62"/>
      <c r="FO433" s="62"/>
      <c r="FP433" s="62"/>
      <c r="FQ433" s="62"/>
      <c r="FR433" s="62"/>
      <c r="FS433" s="62"/>
      <c r="FT433" s="62"/>
      <c r="FU433" s="62"/>
      <c r="FV433" s="62"/>
      <c r="FW433" s="62"/>
      <c r="FX433" s="62"/>
      <c r="FY433" s="62"/>
      <c r="FZ433" s="62"/>
      <c r="GA433" s="62"/>
      <c r="GB433" s="62"/>
      <c r="GC433" s="62"/>
      <c r="GD433" s="62"/>
      <c r="GE433" s="62"/>
      <c r="GF433" s="62"/>
      <c r="GG433" s="62"/>
      <c r="GH433" s="62"/>
      <c r="GI433" s="62"/>
      <c r="GJ433" s="62"/>
      <c r="GK433" s="62"/>
      <c r="GL433" s="62"/>
      <c r="GM433" s="62"/>
      <c r="GN433" s="62"/>
      <c r="GO433" s="62"/>
      <c r="GP433" s="62"/>
      <c r="GQ433" s="62"/>
      <c r="GR433" s="62"/>
      <c r="GS433" s="62"/>
      <c r="GT433" s="62"/>
      <c r="GU433" s="62"/>
      <c r="GV433" s="62"/>
      <c r="GW433" s="62"/>
      <c r="GX433" s="62"/>
      <c r="GY433" s="62"/>
      <c r="GZ433" s="62"/>
      <c r="HA433" s="62"/>
      <c r="HB433" s="62"/>
      <c r="HC433" s="62"/>
      <c r="HD433" s="62"/>
      <c r="HE433" s="62"/>
      <c r="HF433" s="62"/>
      <c r="HG433" s="62"/>
      <c r="HH433" s="62"/>
      <c r="HI433" s="62"/>
      <c r="HJ433" s="62"/>
      <c r="HK433" s="62"/>
      <c r="HL433" s="62"/>
      <c r="HM433" s="62"/>
      <c r="HN433" s="62"/>
      <c r="HO433" s="62"/>
      <c r="HP433" s="62"/>
      <c r="HQ433" s="62"/>
      <c r="HR433" s="62"/>
      <c r="HS433" s="62"/>
      <c r="HT433" s="62"/>
      <c r="HU433" s="62"/>
      <c r="HV433" s="62"/>
      <c r="HW433" s="62"/>
      <c r="HX433" s="62"/>
      <c r="HY433" s="62"/>
      <c r="HZ433" s="62"/>
      <c r="IA433" s="62"/>
      <c r="IB433" s="62"/>
      <c r="IC433" s="62"/>
      <c r="ID433" s="62"/>
      <c r="IE433" s="62"/>
      <c r="IF433" s="62"/>
      <c r="IG433" s="62"/>
      <c r="IH433" s="62"/>
      <c r="II433" s="62"/>
      <c r="IJ433" s="62"/>
      <c r="IK433" s="62"/>
      <c r="IL433" s="62"/>
      <c r="IM433" s="62"/>
      <c r="IN433" s="62"/>
      <c r="IO433" s="62"/>
      <c r="IP433" s="62"/>
      <c r="IQ433" s="62"/>
      <c r="IR433" s="62"/>
      <c r="IS433" s="62"/>
      <c r="IT433" s="62"/>
      <c r="IU433" s="62"/>
      <c r="IV433" s="62"/>
      <c r="IW433" s="62"/>
      <c r="IX433" s="62"/>
      <c r="IY433" s="62"/>
      <c r="IZ433" s="62"/>
      <c r="JA433" s="62"/>
      <c r="JB433" s="62"/>
      <c r="JC433" s="62"/>
      <c r="JD433" s="62"/>
      <c r="JE433" s="62"/>
      <c r="JF433" s="62"/>
      <c r="JG433" s="62"/>
      <c r="JH433" s="62"/>
      <c r="JI433" s="62"/>
      <c r="JJ433" s="62"/>
      <c r="JK433" s="62"/>
      <c r="JL433" s="62"/>
      <c r="JM433" s="62"/>
      <c r="JN433" s="62"/>
      <c r="JO433" s="62"/>
      <c r="JP433" s="62"/>
      <c r="JQ433" s="62"/>
      <c r="JR433" s="62"/>
      <c r="JS433" s="62"/>
      <c r="JT433" s="62"/>
      <c r="JU433" s="62"/>
      <c r="JV433" s="62"/>
      <c r="JW433" s="62"/>
      <c r="JX433" s="62"/>
      <c r="JY433" s="62"/>
      <c r="JZ433" s="62"/>
      <c r="KA433" s="62"/>
      <c r="KB433" s="62"/>
      <c r="KC433" s="62"/>
      <c r="KD433" s="62"/>
      <c r="KE433" s="62"/>
      <c r="KF433" s="62"/>
      <c r="KG433" s="62"/>
      <c r="KH433" s="62"/>
      <c r="KI433" s="62"/>
      <c r="KJ433" s="62"/>
      <c r="KK433" s="62"/>
      <c r="KL433" s="62"/>
      <c r="KM433" s="62"/>
    </row>
    <row r="434" spans="3:299" s="13" customFormat="1" x14ac:dyDescent="0.25">
      <c r="C434" s="62"/>
      <c r="D434" s="62"/>
      <c r="E434" s="62"/>
      <c r="F434" s="62"/>
      <c r="I434" s="14"/>
      <c r="J434" s="63"/>
      <c r="K434" s="14"/>
      <c r="L434" s="63"/>
      <c r="M434" s="63"/>
      <c r="Q434" s="51"/>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O434" s="62"/>
      <c r="DP434" s="62"/>
      <c r="DQ434" s="62"/>
      <c r="DR434" s="62"/>
      <c r="DS434" s="62"/>
      <c r="DT434" s="62"/>
      <c r="DU434" s="62"/>
      <c r="DV434" s="62"/>
      <c r="DW434" s="62"/>
      <c r="DX434" s="62"/>
      <c r="DY434" s="62"/>
      <c r="DZ434" s="62"/>
      <c r="EA434" s="62"/>
      <c r="EB434" s="62"/>
      <c r="EC434" s="62"/>
      <c r="ED434" s="62"/>
      <c r="EE434" s="62"/>
      <c r="EF434" s="62"/>
      <c r="EG434" s="62"/>
      <c r="EH434" s="62"/>
      <c r="EI434" s="62"/>
      <c r="EJ434" s="62"/>
      <c r="EK434" s="62"/>
      <c r="EL434" s="62"/>
      <c r="EM434" s="62"/>
      <c r="EN434" s="62"/>
      <c r="EO434" s="62"/>
      <c r="EP434" s="62"/>
      <c r="EQ434" s="62"/>
      <c r="ER434" s="62"/>
      <c r="ES434" s="62"/>
      <c r="ET434" s="62"/>
      <c r="EU434" s="62"/>
      <c r="EV434" s="62"/>
      <c r="EW434" s="62"/>
      <c r="EX434" s="62"/>
      <c r="EY434" s="62"/>
      <c r="EZ434" s="62"/>
      <c r="FA434" s="62"/>
      <c r="FB434" s="62"/>
      <c r="FC434" s="62"/>
      <c r="FD434" s="62"/>
      <c r="FE434" s="62"/>
      <c r="FF434" s="62"/>
      <c r="FG434" s="62"/>
      <c r="FH434" s="62"/>
      <c r="FI434" s="62"/>
      <c r="FJ434" s="62"/>
      <c r="FK434" s="62"/>
      <c r="FL434" s="62"/>
      <c r="FM434" s="62"/>
      <c r="FN434" s="62"/>
      <c r="FO434" s="62"/>
      <c r="FP434" s="62"/>
      <c r="FQ434" s="62"/>
      <c r="FR434" s="62"/>
      <c r="FS434" s="62"/>
      <c r="FT434" s="62"/>
      <c r="FU434" s="62"/>
      <c r="FV434" s="62"/>
      <c r="FW434" s="62"/>
      <c r="FX434" s="62"/>
      <c r="FY434" s="62"/>
      <c r="FZ434" s="62"/>
      <c r="GA434" s="62"/>
      <c r="GB434" s="62"/>
      <c r="GC434" s="62"/>
      <c r="GD434" s="62"/>
      <c r="GE434" s="62"/>
      <c r="GF434" s="62"/>
      <c r="GG434" s="62"/>
      <c r="GH434" s="62"/>
      <c r="GI434" s="62"/>
      <c r="GJ434" s="62"/>
      <c r="GK434" s="62"/>
      <c r="GL434" s="62"/>
      <c r="GM434" s="62"/>
      <c r="GN434" s="62"/>
      <c r="GO434" s="62"/>
      <c r="GP434" s="62"/>
      <c r="GQ434" s="62"/>
      <c r="GR434" s="62"/>
      <c r="GS434" s="62"/>
      <c r="GT434" s="62"/>
      <c r="GU434" s="62"/>
      <c r="GV434" s="62"/>
      <c r="GW434" s="62"/>
      <c r="GX434" s="62"/>
      <c r="GY434" s="62"/>
      <c r="GZ434" s="62"/>
      <c r="HA434" s="62"/>
      <c r="HB434" s="62"/>
      <c r="HC434" s="62"/>
      <c r="HD434" s="62"/>
      <c r="HE434" s="62"/>
      <c r="HF434" s="62"/>
      <c r="HG434" s="62"/>
      <c r="HH434" s="62"/>
      <c r="HI434" s="62"/>
      <c r="HJ434" s="62"/>
      <c r="HK434" s="62"/>
      <c r="HL434" s="62"/>
      <c r="HM434" s="62"/>
      <c r="HN434" s="62"/>
      <c r="HO434" s="62"/>
      <c r="HP434" s="62"/>
      <c r="HQ434" s="62"/>
      <c r="HR434" s="62"/>
      <c r="HS434" s="62"/>
      <c r="HT434" s="62"/>
      <c r="HU434" s="62"/>
      <c r="HV434" s="62"/>
      <c r="HW434" s="62"/>
      <c r="HX434" s="62"/>
      <c r="HY434" s="62"/>
      <c r="HZ434" s="62"/>
      <c r="IA434" s="62"/>
      <c r="IB434" s="62"/>
      <c r="IC434" s="62"/>
      <c r="ID434" s="62"/>
      <c r="IE434" s="62"/>
      <c r="IF434" s="62"/>
      <c r="IG434" s="62"/>
      <c r="IH434" s="62"/>
      <c r="II434" s="62"/>
      <c r="IJ434" s="62"/>
      <c r="IK434" s="62"/>
      <c r="IL434" s="62"/>
      <c r="IM434" s="62"/>
      <c r="IN434" s="62"/>
      <c r="IO434" s="62"/>
      <c r="IP434" s="62"/>
      <c r="IQ434" s="62"/>
      <c r="IR434" s="62"/>
      <c r="IS434" s="62"/>
      <c r="IT434" s="62"/>
      <c r="IU434" s="62"/>
      <c r="IV434" s="62"/>
      <c r="IW434" s="62"/>
      <c r="IX434" s="62"/>
      <c r="IY434" s="62"/>
      <c r="IZ434" s="62"/>
      <c r="JA434" s="62"/>
      <c r="JB434" s="62"/>
      <c r="JC434" s="62"/>
      <c r="JD434" s="62"/>
      <c r="JE434" s="62"/>
      <c r="JF434" s="62"/>
      <c r="JG434" s="62"/>
      <c r="JH434" s="62"/>
      <c r="JI434" s="62"/>
      <c r="JJ434" s="62"/>
      <c r="JK434" s="62"/>
      <c r="JL434" s="62"/>
      <c r="JM434" s="62"/>
      <c r="JN434" s="62"/>
      <c r="JO434" s="62"/>
      <c r="JP434" s="62"/>
      <c r="JQ434" s="62"/>
      <c r="JR434" s="62"/>
      <c r="JS434" s="62"/>
      <c r="JT434" s="62"/>
      <c r="JU434" s="62"/>
      <c r="JV434" s="62"/>
      <c r="JW434" s="62"/>
      <c r="JX434" s="62"/>
      <c r="JY434" s="62"/>
      <c r="JZ434" s="62"/>
      <c r="KA434" s="62"/>
      <c r="KB434" s="62"/>
      <c r="KC434" s="62"/>
      <c r="KD434" s="62"/>
      <c r="KE434" s="62"/>
      <c r="KF434" s="62"/>
      <c r="KG434" s="62"/>
      <c r="KH434" s="62"/>
      <c r="KI434" s="62"/>
      <c r="KJ434" s="62"/>
      <c r="KK434" s="62"/>
      <c r="KL434" s="62"/>
      <c r="KM434" s="62"/>
    </row>
    <row r="435" spans="3:299" s="13" customFormat="1" x14ac:dyDescent="0.25">
      <c r="C435" s="62"/>
      <c r="D435" s="62"/>
      <c r="E435" s="62"/>
      <c r="F435" s="62"/>
      <c r="I435" s="14"/>
      <c r="J435" s="63"/>
      <c r="K435" s="14"/>
      <c r="L435" s="63"/>
      <c r="M435" s="63"/>
      <c r="Q435" s="51"/>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O435" s="62"/>
      <c r="DP435" s="62"/>
      <c r="DQ435" s="62"/>
      <c r="DR435" s="62"/>
      <c r="DS435" s="62"/>
      <c r="DT435" s="62"/>
      <c r="DU435" s="62"/>
      <c r="DV435" s="6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62"/>
      <c r="FJ435" s="62"/>
      <c r="FK435" s="62"/>
      <c r="FL435" s="62"/>
      <c r="FM435" s="62"/>
      <c r="FN435" s="62"/>
      <c r="FO435" s="62"/>
      <c r="FP435" s="62"/>
      <c r="FQ435" s="62"/>
      <c r="FR435" s="62"/>
      <c r="FS435" s="62"/>
      <c r="FT435" s="62"/>
      <c r="FU435" s="62"/>
      <c r="FV435" s="62"/>
      <c r="FW435" s="62"/>
      <c r="FX435" s="62"/>
      <c r="FY435" s="62"/>
      <c r="FZ435" s="62"/>
      <c r="GA435" s="62"/>
      <c r="GB435" s="62"/>
      <c r="GC435" s="62"/>
      <c r="GD435" s="62"/>
      <c r="GE435" s="62"/>
      <c r="GF435" s="62"/>
      <c r="GG435" s="62"/>
      <c r="GH435" s="62"/>
      <c r="GI435" s="62"/>
      <c r="GJ435" s="62"/>
      <c r="GK435" s="62"/>
      <c r="GL435" s="62"/>
      <c r="GM435" s="62"/>
      <c r="GN435" s="62"/>
      <c r="GO435" s="62"/>
      <c r="GP435" s="62"/>
      <c r="GQ435" s="62"/>
      <c r="GR435" s="62"/>
      <c r="GS435" s="62"/>
      <c r="GT435" s="62"/>
      <c r="GU435" s="62"/>
      <c r="GV435" s="62"/>
      <c r="GW435" s="62"/>
      <c r="GX435" s="62"/>
      <c r="GY435" s="62"/>
      <c r="GZ435" s="62"/>
      <c r="HA435" s="62"/>
      <c r="HB435" s="62"/>
      <c r="HC435" s="62"/>
      <c r="HD435" s="62"/>
      <c r="HE435" s="62"/>
      <c r="HF435" s="62"/>
      <c r="HG435" s="62"/>
      <c r="HH435" s="62"/>
      <c r="HI435" s="62"/>
      <c r="HJ435" s="62"/>
      <c r="HK435" s="62"/>
      <c r="HL435" s="62"/>
      <c r="HM435" s="62"/>
      <c r="HN435" s="62"/>
      <c r="HO435" s="62"/>
      <c r="HP435" s="62"/>
      <c r="HQ435" s="62"/>
      <c r="HR435" s="62"/>
      <c r="HS435" s="62"/>
      <c r="HT435" s="62"/>
      <c r="HU435" s="62"/>
      <c r="HV435" s="62"/>
      <c r="HW435" s="62"/>
      <c r="HX435" s="62"/>
      <c r="HY435" s="62"/>
      <c r="HZ435" s="62"/>
      <c r="IA435" s="62"/>
      <c r="IB435" s="62"/>
      <c r="IC435" s="62"/>
      <c r="ID435" s="62"/>
      <c r="IE435" s="62"/>
      <c r="IF435" s="62"/>
      <c r="IG435" s="62"/>
      <c r="IH435" s="62"/>
      <c r="II435" s="62"/>
      <c r="IJ435" s="62"/>
      <c r="IK435" s="62"/>
      <c r="IL435" s="62"/>
      <c r="IM435" s="62"/>
      <c r="IN435" s="62"/>
      <c r="IO435" s="62"/>
      <c r="IP435" s="62"/>
      <c r="IQ435" s="62"/>
      <c r="IR435" s="62"/>
      <c r="IS435" s="62"/>
      <c r="IT435" s="62"/>
      <c r="IU435" s="62"/>
      <c r="IV435" s="62"/>
      <c r="IW435" s="62"/>
      <c r="IX435" s="62"/>
      <c r="IY435" s="62"/>
      <c r="IZ435" s="62"/>
      <c r="JA435" s="62"/>
      <c r="JB435" s="62"/>
      <c r="JC435" s="62"/>
      <c r="JD435" s="62"/>
      <c r="JE435" s="62"/>
      <c r="JF435" s="62"/>
      <c r="JG435" s="62"/>
      <c r="JH435" s="62"/>
      <c r="JI435" s="62"/>
      <c r="JJ435" s="62"/>
      <c r="JK435" s="62"/>
      <c r="JL435" s="62"/>
      <c r="JM435" s="62"/>
      <c r="JN435" s="62"/>
      <c r="JO435" s="62"/>
      <c r="JP435" s="62"/>
      <c r="JQ435" s="62"/>
      <c r="JR435" s="62"/>
      <c r="JS435" s="62"/>
      <c r="JT435" s="62"/>
      <c r="JU435" s="62"/>
      <c r="JV435" s="62"/>
      <c r="JW435" s="62"/>
      <c r="JX435" s="62"/>
      <c r="JY435" s="62"/>
      <c r="JZ435" s="62"/>
      <c r="KA435" s="62"/>
      <c r="KB435" s="62"/>
      <c r="KC435" s="62"/>
      <c r="KD435" s="62"/>
      <c r="KE435" s="62"/>
      <c r="KF435" s="62"/>
      <c r="KG435" s="62"/>
      <c r="KH435" s="62"/>
      <c r="KI435" s="62"/>
      <c r="KJ435" s="62"/>
      <c r="KK435" s="62"/>
      <c r="KL435" s="62"/>
      <c r="KM435" s="62"/>
    </row>
    <row r="436" spans="3:299" s="13" customFormat="1" x14ac:dyDescent="0.25">
      <c r="C436" s="62"/>
      <c r="D436" s="62"/>
      <c r="E436" s="62"/>
      <c r="F436" s="62"/>
      <c r="I436" s="14"/>
      <c r="J436" s="63"/>
      <c r="K436" s="14"/>
      <c r="L436" s="63"/>
      <c r="M436" s="63"/>
      <c r="Q436" s="51"/>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O436" s="62"/>
      <c r="DP436" s="62"/>
      <c r="DQ436" s="62"/>
      <c r="DR436" s="62"/>
      <c r="DS436" s="62"/>
      <c r="DT436" s="62"/>
      <c r="DU436" s="62"/>
      <c r="DV436" s="6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62"/>
      <c r="FJ436" s="62"/>
      <c r="FK436" s="62"/>
      <c r="FL436" s="62"/>
      <c r="FM436" s="62"/>
      <c r="FN436" s="62"/>
      <c r="FO436" s="62"/>
      <c r="FP436" s="62"/>
      <c r="FQ436" s="62"/>
      <c r="FR436" s="62"/>
      <c r="FS436" s="62"/>
      <c r="FT436" s="62"/>
      <c r="FU436" s="62"/>
      <c r="FV436" s="62"/>
      <c r="FW436" s="62"/>
      <c r="FX436" s="62"/>
      <c r="FY436" s="62"/>
      <c r="FZ436" s="62"/>
      <c r="GA436" s="62"/>
      <c r="GB436" s="62"/>
      <c r="GC436" s="62"/>
      <c r="GD436" s="62"/>
      <c r="GE436" s="62"/>
      <c r="GF436" s="62"/>
      <c r="GG436" s="62"/>
      <c r="GH436" s="62"/>
      <c r="GI436" s="62"/>
      <c r="GJ436" s="62"/>
      <c r="GK436" s="62"/>
      <c r="GL436" s="62"/>
      <c r="GM436" s="62"/>
      <c r="GN436" s="62"/>
      <c r="GO436" s="62"/>
      <c r="GP436" s="62"/>
      <c r="GQ436" s="62"/>
      <c r="GR436" s="62"/>
      <c r="GS436" s="62"/>
      <c r="GT436" s="62"/>
      <c r="GU436" s="62"/>
      <c r="GV436" s="62"/>
      <c r="GW436" s="62"/>
      <c r="GX436" s="62"/>
      <c r="GY436" s="62"/>
      <c r="GZ436" s="62"/>
      <c r="HA436" s="62"/>
      <c r="HB436" s="62"/>
      <c r="HC436" s="62"/>
      <c r="HD436" s="62"/>
      <c r="HE436" s="62"/>
      <c r="HF436" s="62"/>
      <c r="HG436" s="62"/>
      <c r="HH436" s="62"/>
      <c r="HI436" s="62"/>
      <c r="HJ436" s="62"/>
      <c r="HK436" s="62"/>
      <c r="HL436" s="62"/>
      <c r="HM436" s="62"/>
      <c r="HN436" s="62"/>
      <c r="HO436" s="62"/>
      <c r="HP436" s="62"/>
      <c r="HQ436" s="62"/>
      <c r="HR436" s="62"/>
      <c r="HS436" s="62"/>
      <c r="HT436" s="62"/>
      <c r="HU436" s="62"/>
      <c r="HV436" s="62"/>
      <c r="HW436" s="62"/>
      <c r="HX436" s="62"/>
      <c r="HY436" s="62"/>
      <c r="HZ436" s="62"/>
      <c r="IA436" s="62"/>
      <c r="IB436" s="62"/>
      <c r="IC436" s="62"/>
      <c r="ID436" s="62"/>
      <c r="IE436" s="62"/>
      <c r="IF436" s="62"/>
      <c r="IG436" s="62"/>
      <c r="IH436" s="62"/>
      <c r="II436" s="62"/>
      <c r="IJ436" s="62"/>
      <c r="IK436" s="62"/>
      <c r="IL436" s="62"/>
      <c r="IM436" s="62"/>
      <c r="IN436" s="62"/>
      <c r="IO436" s="62"/>
      <c r="IP436" s="62"/>
      <c r="IQ436" s="62"/>
      <c r="IR436" s="62"/>
      <c r="IS436" s="62"/>
      <c r="IT436" s="62"/>
      <c r="IU436" s="62"/>
      <c r="IV436" s="62"/>
      <c r="IW436" s="62"/>
      <c r="IX436" s="62"/>
      <c r="IY436" s="62"/>
      <c r="IZ436" s="62"/>
      <c r="JA436" s="62"/>
      <c r="JB436" s="62"/>
      <c r="JC436" s="62"/>
      <c r="JD436" s="62"/>
      <c r="JE436" s="62"/>
      <c r="JF436" s="62"/>
      <c r="JG436" s="62"/>
      <c r="JH436" s="62"/>
      <c r="JI436" s="62"/>
      <c r="JJ436" s="62"/>
      <c r="JK436" s="62"/>
      <c r="JL436" s="62"/>
      <c r="JM436" s="62"/>
      <c r="JN436" s="62"/>
      <c r="JO436" s="62"/>
      <c r="JP436" s="62"/>
      <c r="JQ436" s="62"/>
      <c r="JR436" s="62"/>
      <c r="JS436" s="62"/>
      <c r="JT436" s="62"/>
      <c r="JU436" s="62"/>
      <c r="JV436" s="62"/>
      <c r="JW436" s="62"/>
      <c r="JX436" s="62"/>
      <c r="JY436" s="62"/>
      <c r="JZ436" s="62"/>
      <c r="KA436" s="62"/>
      <c r="KB436" s="62"/>
      <c r="KC436" s="62"/>
      <c r="KD436" s="62"/>
      <c r="KE436" s="62"/>
      <c r="KF436" s="62"/>
      <c r="KG436" s="62"/>
      <c r="KH436" s="62"/>
      <c r="KI436" s="62"/>
      <c r="KJ436" s="62"/>
      <c r="KK436" s="62"/>
      <c r="KL436" s="62"/>
      <c r="KM436" s="62"/>
    </row>
    <row r="437" spans="3:299" s="13" customFormat="1" x14ac:dyDescent="0.25">
      <c r="C437" s="62"/>
      <c r="D437" s="62"/>
      <c r="E437" s="62"/>
      <c r="F437" s="62"/>
      <c r="I437" s="14"/>
      <c r="J437" s="63"/>
      <c r="K437" s="14"/>
      <c r="L437" s="63"/>
      <c r="M437" s="63"/>
      <c r="Q437" s="51"/>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c r="EW437" s="62"/>
      <c r="EX437" s="62"/>
      <c r="EY437" s="62"/>
      <c r="EZ437" s="62"/>
      <c r="FA437" s="62"/>
      <c r="FB437" s="62"/>
      <c r="FC437" s="62"/>
      <c r="FD437" s="62"/>
      <c r="FE437" s="62"/>
      <c r="FF437" s="62"/>
      <c r="FG437" s="62"/>
      <c r="FH437" s="62"/>
      <c r="FI437" s="62"/>
      <c r="FJ437" s="62"/>
      <c r="FK437" s="62"/>
      <c r="FL437" s="62"/>
      <c r="FM437" s="62"/>
      <c r="FN437" s="62"/>
      <c r="FO437" s="62"/>
      <c r="FP437" s="62"/>
      <c r="FQ437" s="62"/>
      <c r="FR437" s="62"/>
      <c r="FS437" s="62"/>
      <c r="FT437" s="62"/>
      <c r="FU437" s="62"/>
      <c r="FV437" s="62"/>
      <c r="FW437" s="62"/>
      <c r="FX437" s="62"/>
      <c r="FY437" s="62"/>
      <c r="FZ437" s="62"/>
      <c r="GA437" s="62"/>
      <c r="GB437" s="62"/>
      <c r="GC437" s="62"/>
      <c r="GD437" s="62"/>
      <c r="GE437" s="62"/>
      <c r="GF437" s="62"/>
      <c r="GG437" s="62"/>
      <c r="GH437" s="62"/>
      <c r="GI437" s="62"/>
      <c r="GJ437" s="62"/>
      <c r="GK437" s="62"/>
      <c r="GL437" s="62"/>
      <c r="GM437" s="62"/>
      <c r="GN437" s="62"/>
      <c r="GO437" s="62"/>
      <c r="GP437" s="62"/>
      <c r="GQ437" s="62"/>
      <c r="GR437" s="62"/>
      <c r="GS437" s="62"/>
      <c r="GT437" s="62"/>
      <c r="GU437" s="62"/>
      <c r="GV437" s="62"/>
      <c r="GW437" s="62"/>
      <c r="GX437" s="62"/>
      <c r="GY437" s="62"/>
      <c r="GZ437" s="62"/>
      <c r="HA437" s="62"/>
      <c r="HB437" s="62"/>
      <c r="HC437" s="62"/>
      <c r="HD437" s="62"/>
      <c r="HE437" s="62"/>
      <c r="HF437" s="62"/>
      <c r="HG437" s="62"/>
      <c r="HH437" s="62"/>
      <c r="HI437" s="62"/>
      <c r="HJ437" s="62"/>
      <c r="HK437" s="62"/>
      <c r="HL437" s="62"/>
      <c r="HM437" s="62"/>
      <c r="HN437" s="62"/>
      <c r="HO437" s="62"/>
      <c r="HP437" s="62"/>
      <c r="HQ437" s="62"/>
      <c r="HR437" s="62"/>
      <c r="HS437" s="62"/>
      <c r="HT437" s="62"/>
      <c r="HU437" s="62"/>
      <c r="HV437" s="62"/>
      <c r="HW437" s="62"/>
      <c r="HX437" s="62"/>
      <c r="HY437" s="62"/>
      <c r="HZ437" s="62"/>
      <c r="IA437" s="62"/>
      <c r="IB437" s="62"/>
      <c r="IC437" s="62"/>
      <c r="ID437" s="62"/>
      <c r="IE437" s="62"/>
      <c r="IF437" s="62"/>
      <c r="IG437" s="62"/>
      <c r="IH437" s="62"/>
      <c r="II437" s="62"/>
      <c r="IJ437" s="62"/>
      <c r="IK437" s="62"/>
      <c r="IL437" s="62"/>
      <c r="IM437" s="62"/>
      <c r="IN437" s="62"/>
      <c r="IO437" s="62"/>
      <c r="IP437" s="62"/>
      <c r="IQ437" s="62"/>
      <c r="IR437" s="62"/>
      <c r="IS437" s="62"/>
      <c r="IT437" s="62"/>
      <c r="IU437" s="62"/>
      <c r="IV437" s="62"/>
      <c r="IW437" s="62"/>
      <c r="IX437" s="62"/>
      <c r="IY437" s="62"/>
      <c r="IZ437" s="62"/>
      <c r="JA437" s="62"/>
      <c r="JB437" s="62"/>
      <c r="JC437" s="62"/>
      <c r="JD437" s="62"/>
      <c r="JE437" s="62"/>
      <c r="JF437" s="62"/>
      <c r="JG437" s="62"/>
      <c r="JH437" s="62"/>
      <c r="JI437" s="62"/>
      <c r="JJ437" s="62"/>
      <c r="JK437" s="62"/>
      <c r="JL437" s="62"/>
      <c r="JM437" s="62"/>
      <c r="JN437" s="62"/>
      <c r="JO437" s="62"/>
      <c r="JP437" s="62"/>
      <c r="JQ437" s="62"/>
      <c r="JR437" s="62"/>
      <c r="JS437" s="62"/>
      <c r="JT437" s="62"/>
      <c r="JU437" s="62"/>
      <c r="JV437" s="62"/>
      <c r="JW437" s="62"/>
      <c r="JX437" s="62"/>
      <c r="JY437" s="62"/>
      <c r="JZ437" s="62"/>
      <c r="KA437" s="62"/>
      <c r="KB437" s="62"/>
      <c r="KC437" s="62"/>
      <c r="KD437" s="62"/>
      <c r="KE437" s="62"/>
      <c r="KF437" s="62"/>
      <c r="KG437" s="62"/>
      <c r="KH437" s="62"/>
      <c r="KI437" s="62"/>
      <c r="KJ437" s="62"/>
      <c r="KK437" s="62"/>
      <c r="KL437" s="62"/>
      <c r="KM437" s="62"/>
    </row>
    <row r="438" spans="3:299" s="13" customFormat="1" x14ac:dyDescent="0.25">
      <c r="C438" s="62"/>
      <c r="D438" s="62"/>
      <c r="E438" s="62"/>
      <c r="F438" s="62"/>
      <c r="I438" s="14"/>
      <c r="J438" s="63"/>
      <c r="K438" s="14"/>
      <c r="L438" s="63"/>
      <c r="M438" s="63"/>
      <c r="Q438" s="51"/>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O438" s="62"/>
      <c r="DP438" s="62"/>
      <c r="DQ438" s="62"/>
      <c r="DR438" s="62"/>
      <c r="DS438" s="62"/>
      <c r="DT438" s="62"/>
      <c r="DU438" s="62"/>
      <c r="DV438" s="62"/>
      <c r="DW438" s="62"/>
      <c r="DX438" s="62"/>
      <c r="DY438" s="62"/>
      <c r="DZ438" s="62"/>
      <c r="EA438" s="62"/>
      <c r="EB438" s="62"/>
      <c r="EC438" s="62"/>
      <c r="ED438" s="62"/>
      <c r="EE438" s="62"/>
      <c r="EF438" s="62"/>
      <c r="EG438" s="62"/>
      <c r="EH438" s="62"/>
      <c r="EI438" s="62"/>
      <c r="EJ438" s="62"/>
      <c r="EK438" s="62"/>
      <c r="EL438" s="62"/>
      <c r="EM438" s="62"/>
      <c r="EN438" s="62"/>
      <c r="EO438" s="62"/>
      <c r="EP438" s="62"/>
      <c r="EQ438" s="62"/>
      <c r="ER438" s="62"/>
      <c r="ES438" s="62"/>
      <c r="ET438" s="62"/>
      <c r="EU438" s="62"/>
      <c r="EV438" s="62"/>
      <c r="EW438" s="62"/>
      <c r="EX438" s="62"/>
      <c r="EY438" s="62"/>
      <c r="EZ438" s="62"/>
      <c r="FA438" s="62"/>
      <c r="FB438" s="62"/>
      <c r="FC438" s="62"/>
      <c r="FD438" s="62"/>
      <c r="FE438" s="62"/>
      <c r="FF438" s="62"/>
      <c r="FG438" s="62"/>
      <c r="FH438" s="62"/>
      <c r="FI438" s="62"/>
      <c r="FJ438" s="62"/>
      <c r="FK438" s="62"/>
      <c r="FL438" s="62"/>
      <c r="FM438" s="62"/>
      <c r="FN438" s="62"/>
      <c r="FO438" s="62"/>
      <c r="FP438" s="62"/>
      <c r="FQ438" s="62"/>
      <c r="FR438" s="62"/>
      <c r="FS438" s="62"/>
      <c r="FT438" s="62"/>
      <c r="FU438" s="62"/>
      <c r="FV438" s="62"/>
      <c r="FW438" s="62"/>
      <c r="FX438" s="62"/>
      <c r="FY438" s="62"/>
      <c r="FZ438" s="62"/>
      <c r="GA438" s="62"/>
      <c r="GB438" s="62"/>
      <c r="GC438" s="62"/>
      <c r="GD438" s="62"/>
      <c r="GE438" s="62"/>
      <c r="GF438" s="62"/>
      <c r="GG438" s="62"/>
      <c r="GH438" s="62"/>
      <c r="GI438" s="62"/>
      <c r="GJ438" s="62"/>
      <c r="GK438" s="62"/>
      <c r="GL438" s="62"/>
      <c r="GM438" s="62"/>
      <c r="GN438" s="62"/>
      <c r="GO438" s="62"/>
      <c r="GP438" s="62"/>
      <c r="GQ438" s="62"/>
      <c r="GR438" s="62"/>
      <c r="GS438" s="62"/>
      <c r="GT438" s="62"/>
      <c r="GU438" s="62"/>
      <c r="GV438" s="62"/>
      <c r="GW438" s="62"/>
      <c r="GX438" s="62"/>
      <c r="GY438" s="62"/>
      <c r="GZ438" s="62"/>
      <c r="HA438" s="62"/>
      <c r="HB438" s="62"/>
      <c r="HC438" s="62"/>
      <c r="HD438" s="62"/>
      <c r="HE438" s="62"/>
      <c r="HF438" s="62"/>
      <c r="HG438" s="62"/>
      <c r="HH438" s="62"/>
      <c r="HI438" s="62"/>
      <c r="HJ438" s="62"/>
      <c r="HK438" s="62"/>
      <c r="HL438" s="62"/>
      <c r="HM438" s="62"/>
      <c r="HN438" s="62"/>
      <c r="HO438" s="62"/>
      <c r="HP438" s="62"/>
      <c r="HQ438" s="62"/>
      <c r="HR438" s="62"/>
      <c r="HS438" s="62"/>
      <c r="HT438" s="62"/>
      <c r="HU438" s="62"/>
      <c r="HV438" s="62"/>
      <c r="HW438" s="62"/>
      <c r="HX438" s="62"/>
      <c r="HY438" s="62"/>
      <c r="HZ438" s="62"/>
      <c r="IA438" s="62"/>
      <c r="IB438" s="62"/>
      <c r="IC438" s="62"/>
      <c r="ID438" s="62"/>
      <c r="IE438" s="62"/>
      <c r="IF438" s="62"/>
      <c r="IG438" s="62"/>
      <c r="IH438" s="62"/>
      <c r="II438" s="62"/>
      <c r="IJ438" s="62"/>
      <c r="IK438" s="62"/>
      <c r="IL438" s="62"/>
      <c r="IM438" s="62"/>
      <c r="IN438" s="62"/>
      <c r="IO438" s="62"/>
      <c r="IP438" s="62"/>
      <c r="IQ438" s="62"/>
      <c r="IR438" s="62"/>
      <c r="IS438" s="62"/>
      <c r="IT438" s="62"/>
      <c r="IU438" s="62"/>
      <c r="IV438" s="62"/>
      <c r="IW438" s="62"/>
      <c r="IX438" s="62"/>
      <c r="IY438" s="62"/>
      <c r="IZ438" s="62"/>
      <c r="JA438" s="62"/>
      <c r="JB438" s="62"/>
      <c r="JC438" s="62"/>
      <c r="JD438" s="62"/>
      <c r="JE438" s="62"/>
      <c r="JF438" s="62"/>
      <c r="JG438" s="62"/>
      <c r="JH438" s="62"/>
      <c r="JI438" s="62"/>
      <c r="JJ438" s="62"/>
      <c r="JK438" s="62"/>
      <c r="JL438" s="62"/>
      <c r="JM438" s="62"/>
      <c r="JN438" s="62"/>
      <c r="JO438" s="62"/>
      <c r="JP438" s="62"/>
      <c r="JQ438" s="62"/>
      <c r="JR438" s="62"/>
      <c r="JS438" s="62"/>
      <c r="JT438" s="62"/>
      <c r="JU438" s="62"/>
      <c r="JV438" s="62"/>
      <c r="JW438" s="62"/>
      <c r="JX438" s="62"/>
      <c r="JY438" s="62"/>
      <c r="JZ438" s="62"/>
      <c r="KA438" s="62"/>
      <c r="KB438" s="62"/>
      <c r="KC438" s="62"/>
      <c r="KD438" s="62"/>
      <c r="KE438" s="62"/>
      <c r="KF438" s="62"/>
      <c r="KG438" s="62"/>
      <c r="KH438" s="62"/>
      <c r="KI438" s="62"/>
      <c r="KJ438" s="62"/>
      <c r="KK438" s="62"/>
      <c r="KL438" s="62"/>
      <c r="KM438" s="62"/>
    </row>
    <row r="439" spans="3:299" s="13" customFormat="1" x14ac:dyDescent="0.25">
      <c r="C439" s="62"/>
      <c r="D439" s="62"/>
      <c r="E439" s="62"/>
      <c r="F439" s="62"/>
      <c r="I439" s="14"/>
      <c r="J439" s="63"/>
      <c r="K439" s="14"/>
      <c r="L439" s="63"/>
      <c r="M439" s="63"/>
      <c r="Q439" s="51"/>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O439" s="62"/>
      <c r="DP439" s="62"/>
      <c r="DQ439" s="62"/>
      <c r="DR439" s="62"/>
      <c r="DS439" s="62"/>
      <c r="DT439" s="62"/>
      <c r="DU439" s="62"/>
      <c r="DV439" s="62"/>
      <c r="DW439" s="62"/>
      <c r="DX439" s="62"/>
      <c r="DY439" s="62"/>
      <c r="DZ439" s="62"/>
      <c r="EA439" s="62"/>
      <c r="EB439" s="62"/>
      <c r="EC439" s="62"/>
      <c r="ED439" s="62"/>
      <c r="EE439" s="62"/>
      <c r="EF439" s="62"/>
      <c r="EG439" s="62"/>
      <c r="EH439" s="62"/>
      <c r="EI439" s="62"/>
      <c r="EJ439" s="62"/>
      <c r="EK439" s="62"/>
      <c r="EL439" s="62"/>
      <c r="EM439" s="62"/>
      <c r="EN439" s="62"/>
      <c r="EO439" s="62"/>
      <c r="EP439" s="62"/>
      <c r="EQ439" s="62"/>
      <c r="ER439" s="62"/>
      <c r="ES439" s="62"/>
      <c r="ET439" s="62"/>
      <c r="EU439" s="62"/>
      <c r="EV439" s="62"/>
      <c r="EW439" s="62"/>
      <c r="EX439" s="62"/>
      <c r="EY439" s="62"/>
      <c r="EZ439" s="62"/>
      <c r="FA439" s="62"/>
      <c r="FB439" s="62"/>
      <c r="FC439" s="62"/>
      <c r="FD439" s="62"/>
      <c r="FE439" s="62"/>
      <c r="FF439" s="62"/>
      <c r="FG439" s="62"/>
      <c r="FH439" s="62"/>
      <c r="FI439" s="62"/>
      <c r="FJ439" s="62"/>
      <c r="FK439" s="62"/>
      <c r="FL439" s="62"/>
      <c r="FM439" s="62"/>
      <c r="FN439" s="62"/>
      <c r="FO439" s="62"/>
      <c r="FP439" s="62"/>
      <c r="FQ439" s="62"/>
      <c r="FR439" s="62"/>
      <c r="FS439" s="62"/>
      <c r="FT439" s="62"/>
      <c r="FU439" s="62"/>
      <c r="FV439" s="62"/>
      <c r="FW439" s="62"/>
      <c r="FX439" s="62"/>
      <c r="FY439" s="62"/>
      <c r="FZ439" s="62"/>
      <c r="GA439" s="62"/>
      <c r="GB439" s="62"/>
      <c r="GC439" s="62"/>
      <c r="GD439" s="62"/>
      <c r="GE439" s="62"/>
      <c r="GF439" s="62"/>
      <c r="GG439" s="62"/>
      <c r="GH439" s="62"/>
      <c r="GI439" s="62"/>
      <c r="GJ439" s="62"/>
      <c r="GK439" s="62"/>
      <c r="GL439" s="62"/>
      <c r="GM439" s="62"/>
      <c r="GN439" s="62"/>
      <c r="GO439" s="62"/>
      <c r="GP439" s="62"/>
      <c r="GQ439" s="62"/>
      <c r="GR439" s="62"/>
      <c r="GS439" s="62"/>
      <c r="GT439" s="62"/>
      <c r="GU439" s="62"/>
      <c r="GV439" s="62"/>
      <c r="GW439" s="62"/>
      <c r="GX439" s="62"/>
      <c r="GY439" s="62"/>
      <c r="GZ439" s="62"/>
      <c r="HA439" s="62"/>
      <c r="HB439" s="62"/>
      <c r="HC439" s="62"/>
      <c r="HD439" s="62"/>
      <c r="HE439" s="62"/>
      <c r="HF439" s="62"/>
      <c r="HG439" s="62"/>
      <c r="HH439" s="62"/>
      <c r="HI439" s="62"/>
      <c r="HJ439" s="62"/>
      <c r="HK439" s="62"/>
      <c r="HL439" s="62"/>
      <c r="HM439" s="62"/>
      <c r="HN439" s="62"/>
      <c r="HO439" s="62"/>
      <c r="HP439" s="62"/>
      <c r="HQ439" s="62"/>
      <c r="HR439" s="62"/>
      <c r="HS439" s="62"/>
      <c r="HT439" s="62"/>
      <c r="HU439" s="62"/>
      <c r="HV439" s="62"/>
      <c r="HW439" s="62"/>
      <c r="HX439" s="62"/>
      <c r="HY439" s="62"/>
      <c r="HZ439" s="62"/>
      <c r="IA439" s="62"/>
      <c r="IB439" s="62"/>
      <c r="IC439" s="62"/>
      <c r="ID439" s="62"/>
      <c r="IE439" s="62"/>
      <c r="IF439" s="62"/>
      <c r="IG439" s="62"/>
      <c r="IH439" s="62"/>
      <c r="II439" s="62"/>
      <c r="IJ439" s="62"/>
      <c r="IK439" s="62"/>
      <c r="IL439" s="62"/>
      <c r="IM439" s="62"/>
      <c r="IN439" s="62"/>
      <c r="IO439" s="62"/>
      <c r="IP439" s="62"/>
      <c r="IQ439" s="62"/>
      <c r="IR439" s="62"/>
      <c r="IS439" s="62"/>
      <c r="IT439" s="62"/>
      <c r="IU439" s="62"/>
      <c r="IV439" s="62"/>
      <c r="IW439" s="62"/>
      <c r="IX439" s="62"/>
      <c r="IY439" s="62"/>
      <c r="IZ439" s="62"/>
      <c r="JA439" s="62"/>
      <c r="JB439" s="62"/>
      <c r="JC439" s="62"/>
      <c r="JD439" s="62"/>
      <c r="JE439" s="62"/>
      <c r="JF439" s="62"/>
      <c r="JG439" s="62"/>
      <c r="JH439" s="62"/>
      <c r="JI439" s="62"/>
      <c r="JJ439" s="62"/>
      <c r="JK439" s="62"/>
      <c r="JL439" s="62"/>
      <c r="JM439" s="62"/>
      <c r="JN439" s="62"/>
      <c r="JO439" s="62"/>
      <c r="JP439" s="62"/>
      <c r="JQ439" s="62"/>
      <c r="JR439" s="62"/>
      <c r="JS439" s="62"/>
      <c r="JT439" s="62"/>
      <c r="JU439" s="62"/>
      <c r="JV439" s="62"/>
      <c r="JW439" s="62"/>
      <c r="JX439" s="62"/>
      <c r="JY439" s="62"/>
      <c r="JZ439" s="62"/>
      <c r="KA439" s="62"/>
      <c r="KB439" s="62"/>
      <c r="KC439" s="62"/>
      <c r="KD439" s="62"/>
      <c r="KE439" s="62"/>
      <c r="KF439" s="62"/>
      <c r="KG439" s="62"/>
      <c r="KH439" s="62"/>
      <c r="KI439" s="62"/>
      <c r="KJ439" s="62"/>
      <c r="KK439" s="62"/>
      <c r="KL439" s="62"/>
      <c r="KM439" s="62"/>
    </row>
    <row r="440" spans="3:299" s="13" customFormat="1" x14ac:dyDescent="0.25">
      <c r="C440" s="62"/>
      <c r="D440" s="62"/>
      <c r="E440" s="62"/>
      <c r="F440" s="62"/>
      <c r="I440" s="14"/>
      <c r="J440" s="63"/>
      <c r="K440" s="14"/>
      <c r="L440" s="63"/>
      <c r="M440" s="63"/>
      <c r="Q440" s="51"/>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O440" s="62"/>
      <c r="DP440" s="62"/>
      <c r="DQ440" s="62"/>
      <c r="DR440" s="62"/>
      <c r="DS440" s="62"/>
      <c r="DT440" s="62"/>
      <c r="DU440" s="62"/>
      <c r="DV440" s="62"/>
      <c r="DW440" s="62"/>
      <c r="DX440" s="62"/>
      <c r="DY440" s="62"/>
      <c r="DZ440" s="62"/>
      <c r="EA440" s="62"/>
      <c r="EB440" s="62"/>
      <c r="EC440" s="62"/>
      <c r="ED440" s="62"/>
      <c r="EE440" s="62"/>
      <c r="EF440" s="62"/>
      <c r="EG440" s="62"/>
      <c r="EH440" s="62"/>
      <c r="EI440" s="62"/>
      <c r="EJ440" s="62"/>
      <c r="EK440" s="62"/>
      <c r="EL440" s="62"/>
      <c r="EM440" s="62"/>
      <c r="EN440" s="62"/>
      <c r="EO440" s="62"/>
      <c r="EP440" s="62"/>
      <c r="EQ440" s="62"/>
      <c r="ER440" s="62"/>
      <c r="ES440" s="62"/>
      <c r="ET440" s="62"/>
      <c r="EU440" s="62"/>
      <c r="EV440" s="62"/>
      <c r="EW440" s="62"/>
      <c r="EX440" s="62"/>
      <c r="EY440" s="62"/>
      <c r="EZ440" s="62"/>
      <c r="FA440" s="62"/>
      <c r="FB440" s="62"/>
      <c r="FC440" s="62"/>
      <c r="FD440" s="62"/>
      <c r="FE440" s="62"/>
      <c r="FF440" s="62"/>
      <c r="FG440" s="62"/>
      <c r="FH440" s="62"/>
      <c r="FI440" s="62"/>
      <c r="FJ440" s="62"/>
      <c r="FK440" s="62"/>
      <c r="FL440" s="62"/>
      <c r="FM440" s="62"/>
      <c r="FN440" s="62"/>
      <c r="FO440" s="62"/>
      <c r="FP440" s="62"/>
      <c r="FQ440" s="62"/>
      <c r="FR440" s="62"/>
      <c r="FS440" s="62"/>
      <c r="FT440" s="62"/>
      <c r="FU440" s="62"/>
      <c r="FV440" s="62"/>
      <c r="FW440" s="62"/>
      <c r="FX440" s="62"/>
      <c r="FY440" s="62"/>
      <c r="FZ440" s="62"/>
      <c r="GA440" s="62"/>
      <c r="GB440" s="62"/>
      <c r="GC440" s="62"/>
      <c r="GD440" s="62"/>
      <c r="GE440" s="62"/>
      <c r="GF440" s="62"/>
      <c r="GG440" s="62"/>
      <c r="GH440" s="62"/>
      <c r="GI440" s="62"/>
      <c r="GJ440" s="62"/>
      <c r="GK440" s="62"/>
      <c r="GL440" s="62"/>
      <c r="GM440" s="62"/>
      <c r="GN440" s="62"/>
      <c r="GO440" s="62"/>
      <c r="GP440" s="62"/>
      <c r="GQ440" s="62"/>
      <c r="GR440" s="62"/>
      <c r="GS440" s="62"/>
      <c r="GT440" s="62"/>
      <c r="GU440" s="62"/>
      <c r="GV440" s="62"/>
      <c r="GW440" s="62"/>
      <c r="GX440" s="62"/>
      <c r="GY440" s="62"/>
      <c r="GZ440" s="62"/>
      <c r="HA440" s="62"/>
      <c r="HB440" s="62"/>
      <c r="HC440" s="62"/>
      <c r="HD440" s="62"/>
      <c r="HE440" s="62"/>
      <c r="HF440" s="62"/>
      <c r="HG440" s="62"/>
      <c r="HH440" s="62"/>
      <c r="HI440" s="62"/>
      <c r="HJ440" s="62"/>
      <c r="HK440" s="62"/>
      <c r="HL440" s="62"/>
      <c r="HM440" s="62"/>
      <c r="HN440" s="62"/>
      <c r="HO440" s="62"/>
      <c r="HP440" s="62"/>
      <c r="HQ440" s="62"/>
      <c r="HR440" s="62"/>
      <c r="HS440" s="62"/>
      <c r="HT440" s="62"/>
      <c r="HU440" s="62"/>
      <c r="HV440" s="62"/>
      <c r="HW440" s="62"/>
      <c r="HX440" s="62"/>
      <c r="HY440" s="62"/>
      <c r="HZ440" s="62"/>
      <c r="IA440" s="62"/>
      <c r="IB440" s="62"/>
      <c r="IC440" s="62"/>
      <c r="ID440" s="62"/>
      <c r="IE440" s="62"/>
      <c r="IF440" s="62"/>
      <c r="IG440" s="62"/>
      <c r="IH440" s="62"/>
      <c r="II440" s="62"/>
      <c r="IJ440" s="62"/>
      <c r="IK440" s="62"/>
      <c r="IL440" s="62"/>
      <c r="IM440" s="62"/>
      <c r="IN440" s="62"/>
      <c r="IO440" s="62"/>
      <c r="IP440" s="62"/>
      <c r="IQ440" s="62"/>
      <c r="IR440" s="62"/>
      <c r="IS440" s="62"/>
      <c r="IT440" s="62"/>
      <c r="IU440" s="62"/>
      <c r="IV440" s="62"/>
      <c r="IW440" s="62"/>
      <c r="IX440" s="62"/>
      <c r="IY440" s="62"/>
      <c r="IZ440" s="62"/>
      <c r="JA440" s="62"/>
      <c r="JB440" s="62"/>
      <c r="JC440" s="62"/>
      <c r="JD440" s="62"/>
      <c r="JE440" s="62"/>
      <c r="JF440" s="62"/>
      <c r="JG440" s="62"/>
      <c r="JH440" s="62"/>
      <c r="JI440" s="62"/>
      <c r="JJ440" s="62"/>
      <c r="JK440" s="62"/>
      <c r="JL440" s="62"/>
      <c r="JM440" s="62"/>
      <c r="JN440" s="62"/>
      <c r="JO440" s="62"/>
      <c r="JP440" s="62"/>
      <c r="JQ440" s="62"/>
      <c r="JR440" s="62"/>
      <c r="JS440" s="62"/>
      <c r="JT440" s="62"/>
      <c r="JU440" s="62"/>
      <c r="JV440" s="62"/>
      <c r="JW440" s="62"/>
      <c r="JX440" s="62"/>
      <c r="JY440" s="62"/>
      <c r="JZ440" s="62"/>
      <c r="KA440" s="62"/>
      <c r="KB440" s="62"/>
      <c r="KC440" s="62"/>
      <c r="KD440" s="62"/>
      <c r="KE440" s="62"/>
      <c r="KF440" s="62"/>
      <c r="KG440" s="62"/>
      <c r="KH440" s="62"/>
      <c r="KI440" s="62"/>
      <c r="KJ440" s="62"/>
      <c r="KK440" s="62"/>
      <c r="KL440" s="62"/>
      <c r="KM440" s="62"/>
    </row>
    <row r="441" spans="3:299" s="13" customFormat="1" x14ac:dyDescent="0.25">
      <c r="C441" s="62"/>
      <c r="D441" s="62"/>
      <c r="E441" s="62"/>
      <c r="F441" s="62"/>
      <c r="I441" s="14"/>
      <c r="J441" s="63"/>
      <c r="K441" s="14"/>
      <c r="L441" s="63"/>
      <c r="M441" s="63"/>
      <c r="Q441" s="51"/>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O441" s="62"/>
      <c r="DP441" s="62"/>
      <c r="DQ441" s="62"/>
      <c r="DR441" s="62"/>
      <c r="DS441" s="62"/>
      <c r="DT441" s="62"/>
      <c r="DU441" s="62"/>
      <c r="DV441" s="62"/>
      <c r="DW441" s="62"/>
      <c r="DX441" s="62"/>
      <c r="DY441" s="62"/>
      <c r="DZ441" s="62"/>
      <c r="EA441" s="62"/>
      <c r="EB441" s="62"/>
      <c r="EC441" s="62"/>
      <c r="ED441" s="62"/>
      <c r="EE441" s="62"/>
      <c r="EF441" s="62"/>
      <c r="EG441" s="62"/>
      <c r="EH441" s="62"/>
      <c r="EI441" s="62"/>
      <c r="EJ441" s="62"/>
      <c r="EK441" s="62"/>
      <c r="EL441" s="62"/>
      <c r="EM441" s="62"/>
      <c r="EN441" s="62"/>
      <c r="EO441" s="62"/>
      <c r="EP441" s="62"/>
      <c r="EQ441" s="62"/>
      <c r="ER441" s="62"/>
      <c r="ES441" s="62"/>
      <c r="ET441" s="62"/>
      <c r="EU441" s="62"/>
      <c r="EV441" s="62"/>
      <c r="EW441" s="62"/>
      <c r="EX441" s="62"/>
      <c r="EY441" s="62"/>
      <c r="EZ441" s="62"/>
      <c r="FA441" s="62"/>
      <c r="FB441" s="62"/>
      <c r="FC441" s="62"/>
      <c r="FD441" s="62"/>
      <c r="FE441" s="62"/>
      <c r="FF441" s="62"/>
      <c r="FG441" s="62"/>
      <c r="FH441" s="62"/>
      <c r="FI441" s="62"/>
      <c r="FJ441" s="62"/>
      <c r="FK441" s="62"/>
      <c r="FL441" s="62"/>
      <c r="FM441" s="62"/>
      <c r="FN441" s="62"/>
      <c r="FO441" s="62"/>
      <c r="FP441" s="62"/>
      <c r="FQ441" s="62"/>
      <c r="FR441" s="62"/>
      <c r="FS441" s="62"/>
      <c r="FT441" s="62"/>
      <c r="FU441" s="62"/>
      <c r="FV441" s="62"/>
      <c r="FW441" s="62"/>
      <c r="FX441" s="62"/>
      <c r="FY441" s="62"/>
      <c r="FZ441" s="62"/>
      <c r="GA441" s="62"/>
      <c r="GB441" s="62"/>
      <c r="GC441" s="62"/>
      <c r="GD441" s="62"/>
      <c r="GE441" s="62"/>
      <c r="GF441" s="62"/>
      <c r="GG441" s="62"/>
      <c r="GH441" s="62"/>
      <c r="GI441" s="62"/>
      <c r="GJ441" s="62"/>
      <c r="GK441" s="62"/>
      <c r="GL441" s="62"/>
      <c r="GM441" s="62"/>
      <c r="GN441" s="62"/>
      <c r="GO441" s="62"/>
      <c r="GP441" s="62"/>
      <c r="GQ441" s="62"/>
      <c r="GR441" s="62"/>
      <c r="GS441" s="62"/>
      <c r="GT441" s="62"/>
      <c r="GU441" s="62"/>
      <c r="GV441" s="62"/>
      <c r="GW441" s="62"/>
      <c r="GX441" s="62"/>
      <c r="GY441" s="62"/>
      <c r="GZ441" s="62"/>
      <c r="HA441" s="62"/>
      <c r="HB441" s="62"/>
      <c r="HC441" s="62"/>
      <c r="HD441" s="62"/>
      <c r="HE441" s="62"/>
      <c r="HF441" s="62"/>
      <c r="HG441" s="62"/>
      <c r="HH441" s="62"/>
      <c r="HI441" s="62"/>
      <c r="HJ441" s="62"/>
      <c r="HK441" s="62"/>
      <c r="HL441" s="62"/>
      <c r="HM441" s="62"/>
      <c r="HN441" s="62"/>
      <c r="HO441" s="62"/>
      <c r="HP441" s="62"/>
      <c r="HQ441" s="62"/>
      <c r="HR441" s="62"/>
      <c r="HS441" s="62"/>
      <c r="HT441" s="62"/>
      <c r="HU441" s="62"/>
      <c r="HV441" s="62"/>
      <c r="HW441" s="62"/>
      <c r="HX441" s="62"/>
      <c r="HY441" s="62"/>
      <c r="HZ441" s="62"/>
      <c r="IA441" s="62"/>
      <c r="IB441" s="62"/>
      <c r="IC441" s="62"/>
      <c r="ID441" s="62"/>
      <c r="IE441" s="62"/>
      <c r="IF441" s="62"/>
      <c r="IG441" s="62"/>
      <c r="IH441" s="62"/>
      <c r="II441" s="62"/>
      <c r="IJ441" s="62"/>
      <c r="IK441" s="62"/>
      <c r="IL441" s="62"/>
      <c r="IM441" s="62"/>
      <c r="IN441" s="62"/>
      <c r="IO441" s="62"/>
      <c r="IP441" s="62"/>
      <c r="IQ441" s="62"/>
      <c r="IR441" s="62"/>
      <c r="IS441" s="62"/>
      <c r="IT441" s="62"/>
      <c r="IU441" s="62"/>
      <c r="IV441" s="62"/>
      <c r="IW441" s="62"/>
      <c r="IX441" s="62"/>
      <c r="IY441" s="62"/>
      <c r="IZ441" s="62"/>
      <c r="JA441" s="62"/>
      <c r="JB441" s="62"/>
      <c r="JC441" s="62"/>
      <c r="JD441" s="62"/>
      <c r="JE441" s="62"/>
      <c r="JF441" s="62"/>
      <c r="JG441" s="62"/>
      <c r="JH441" s="62"/>
      <c r="JI441" s="62"/>
      <c r="JJ441" s="62"/>
      <c r="JK441" s="62"/>
      <c r="JL441" s="62"/>
      <c r="JM441" s="62"/>
      <c r="JN441" s="62"/>
      <c r="JO441" s="62"/>
      <c r="JP441" s="62"/>
      <c r="JQ441" s="62"/>
      <c r="JR441" s="62"/>
      <c r="JS441" s="62"/>
      <c r="JT441" s="62"/>
      <c r="JU441" s="62"/>
      <c r="JV441" s="62"/>
      <c r="JW441" s="62"/>
      <c r="JX441" s="62"/>
      <c r="JY441" s="62"/>
      <c r="JZ441" s="62"/>
      <c r="KA441" s="62"/>
      <c r="KB441" s="62"/>
      <c r="KC441" s="62"/>
      <c r="KD441" s="62"/>
      <c r="KE441" s="62"/>
      <c r="KF441" s="62"/>
      <c r="KG441" s="62"/>
      <c r="KH441" s="62"/>
      <c r="KI441" s="62"/>
      <c r="KJ441" s="62"/>
      <c r="KK441" s="62"/>
      <c r="KL441" s="62"/>
      <c r="KM441" s="62"/>
    </row>
    <row r="442" spans="3:299" s="13" customFormat="1" x14ac:dyDescent="0.25">
      <c r="C442" s="62"/>
      <c r="D442" s="62"/>
      <c r="E442" s="62"/>
      <c r="F442" s="62"/>
      <c r="I442" s="14"/>
      <c r="J442" s="63"/>
      <c r="K442" s="14"/>
      <c r="L442" s="63"/>
      <c r="M442" s="63"/>
      <c r="Q442" s="51"/>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O442" s="62"/>
      <c r="DP442" s="62"/>
      <c r="DQ442" s="62"/>
      <c r="DR442" s="62"/>
      <c r="DS442" s="62"/>
      <c r="DT442" s="62"/>
      <c r="DU442" s="62"/>
      <c r="DV442" s="62"/>
      <c r="DW442" s="62"/>
      <c r="DX442" s="62"/>
      <c r="DY442" s="62"/>
      <c r="DZ442" s="62"/>
      <c r="EA442" s="62"/>
      <c r="EB442" s="62"/>
      <c r="EC442" s="62"/>
      <c r="ED442" s="62"/>
      <c r="EE442" s="62"/>
      <c r="EF442" s="62"/>
      <c r="EG442" s="62"/>
      <c r="EH442" s="62"/>
      <c r="EI442" s="62"/>
      <c r="EJ442" s="62"/>
      <c r="EK442" s="62"/>
      <c r="EL442" s="62"/>
      <c r="EM442" s="62"/>
      <c r="EN442" s="62"/>
      <c r="EO442" s="62"/>
      <c r="EP442" s="62"/>
      <c r="EQ442" s="62"/>
      <c r="ER442" s="62"/>
      <c r="ES442" s="62"/>
      <c r="ET442" s="62"/>
      <c r="EU442" s="62"/>
      <c r="EV442" s="62"/>
      <c r="EW442" s="62"/>
      <c r="EX442" s="62"/>
      <c r="EY442" s="62"/>
      <c r="EZ442" s="62"/>
      <c r="FA442" s="62"/>
      <c r="FB442" s="62"/>
      <c r="FC442" s="62"/>
      <c r="FD442" s="62"/>
      <c r="FE442" s="62"/>
      <c r="FF442" s="62"/>
      <c r="FG442" s="62"/>
      <c r="FH442" s="62"/>
      <c r="FI442" s="62"/>
      <c r="FJ442" s="62"/>
      <c r="FK442" s="62"/>
      <c r="FL442" s="62"/>
      <c r="FM442" s="62"/>
      <c r="FN442" s="62"/>
      <c r="FO442" s="62"/>
      <c r="FP442" s="62"/>
      <c r="FQ442" s="62"/>
      <c r="FR442" s="62"/>
      <c r="FS442" s="62"/>
      <c r="FT442" s="62"/>
      <c r="FU442" s="62"/>
      <c r="FV442" s="62"/>
      <c r="FW442" s="62"/>
      <c r="FX442" s="62"/>
      <c r="FY442" s="62"/>
      <c r="FZ442" s="62"/>
      <c r="GA442" s="62"/>
      <c r="GB442" s="62"/>
      <c r="GC442" s="62"/>
      <c r="GD442" s="62"/>
      <c r="GE442" s="62"/>
      <c r="GF442" s="62"/>
      <c r="GG442" s="62"/>
      <c r="GH442" s="62"/>
      <c r="GI442" s="62"/>
      <c r="GJ442" s="62"/>
      <c r="GK442" s="62"/>
      <c r="GL442" s="62"/>
      <c r="GM442" s="62"/>
      <c r="GN442" s="62"/>
      <c r="GO442" s="62"/>
      <c r="GP442" s="62"/>
      <c r="GQ442" s="62"/>
      <c r="GR442" s="62"/>
      <c r="GS442" s="62"/>
      <c r="GT442" s="62"/>
      <c r="GU442" s="62"/>
      <c r="GV442" s="62"/>
      <c r="GW442" s="62"/>
      <c r="GX442" s="62"/>
      <c r="GY442" s="62"/>
      <c r="GZ442" s="62"/>
      <c r="HA442" s="62"/>
      <c r="HB442" s="62"/>
      <c r="HC442" s="62"/>
      <c r="HD442" s="62"/>
      <c r="HE442" s="62"/>
      <c r="HF442" s="62"/>
      <c r="HG442" s="62"/>
      <c r="HH442" s="62"/>
      <c r="HI442" s="62"/>
      <c r="HJ442" s="62"/>
      <c r="HK442" s="62"/>
      <c r="HL442" s="62"/>
      <c r="HM442" s="62"/>
      <c r="HN442" s="62"/>
      <c r="HO442" s="62"/>
      <c r="HP442" s="62"/>
      <c r="HQ442" s="62"/>
      <c r="HR442" s="62"/>
      <c r="HS442" s="62"/>
      <c r="HT442" s="62"/>
      <c r="HU442" s="62"/>
      <c r="HV442" s="62"/>
      <c r="HW442" s="62"/>
      <c r="HX442" s="62"/>
      <c r="HY442" s="62"/>
      <c r="HZ442" s="62"/>
      <c r="IA442" s="62"/>
      <c r="IB442" s="62"/>
      <c r="IC442" s="62"/>
      <c r="ID442" s="62"/>
      <c r="IE442" s="62"/>
      <c r="IF442" s="62"/>
      <c r="IG442" s="62"/>
      <c r="IH442" s="62"/>
      <c r="II442" s="62"/>
      <c r="IJ442" s="62"/>
      <c r="IK442" s="62"/>
      <c r="IL442" s="62"/>
      <c r="IM442" s="62"/>
      <c r="IN442" s="62"/>
      <c r="IO442" s="62"/>
      <c r="IP442" s="62"/>
      <c r="IQ442" s="62"/>
      <c r="IR442" s="62"/>
      <c r="IS442" s="62"/>
      <c r="IT442" s="62"/>
      <c r="IU442" s="62"/>
      <c r="IV442" s="62"/>
      <c r="IW442" s="62"/>
      <c r="IX442" s="62"/>
      <c r="IY442" s="62"/>
      <c r="IZ442" s="62"/>
      <c r="JA442" s="62"/>
      <c r="JB442" s="62"/>
      <c r="JC442" s="62"/>
      <c r="JD442" s="62"/>
      <c r="JE442" s="62"/>
      <c r="JF442" s="62"/>
      <c r="JG442" s="62"/>
      <c r="JH442" s="62"/>
      <c r="JI442" s="62"/>
      <c r="JJ442" s="62"/>
      <c r="JK442" s="62"/>
      <c r="JL442" s="62"/>
      <c r="JM442" s="62"/>
      <c r="JN442" s="62"/>
      <c r="JO442" s="62"/>
      <c r="JP442" s="62"/>
      <c r="JQ442" s="62"/>
      <c r="JR442" s="62"/>
      <c r="JS442" s="62"/>
      <c r="JT442" s="62"/>
      <c r="JU442" s="62"/>
      <c r="JV442" s="62"/>
      <c r="JW442" s="62"/>
      <c r="JX442" s="62"/>
      <c r="JY442" s="62"/>
      <c r="JZ442" s="62"/>
      <c r="KA442" s="62"/>
      <c r="KB442" s="62"/>
      <c r="KC442" s="62"/>
      <c r="KD442" s="62"/>
      <c r="KE442" s="62"/>
      <c r="KF442" s="62"/>
      <c r="KG442" s="62"/>
      <c r="KH442" s="62"/>
      <c r="KI442" s="62"/>
      <c r="KJ442" s="62"/>
      <c r="KK442" s="62"/>
      <c r="KL442" s="62"/>
      <c r="KM442" s="62"/>
    </row>
    <row r="443" spans="3:299" s="13" customFormat="1" x14ac:dyDescent="0.25">
      <c r="C443" s="62"/>
      <c r="D443" s="62"/>
      <c r="E443" s="62"/>
      <c r="F443" s="62"/>
      <c r="I443" s="14"/>
      <c r="J443" s="63"/>
      <c r="K443" s="14"/>
      <c r="L443" s="63"/>
      <c r="M443" s="63"/>
      <c r="Q443" s="51"/>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62"/>
      <c r="EC443" s="62"/>
      <c r="ED443" s="62"/>
      <c r="EE443" s="62"/>
      <c r="EF443" s="62"/>
      <c r="EG443" s="62"/>
      <c r="EH443" s="62"/>
      <c r="EI443" s="62"/>
      <c r="EJ443" s="62"/>
      <c r="EK443" s="62"/>
      <c r="EL443" s="62"/>
      <c r="EM443" s="62"/>
      <c r="EN443" s="62"/>
      <c r="EO443" s="62"/>
      <c r="EP443" s="62"/>
      <c r="EQ443" s="62"/>
      <c r="ER443" s="62"/>
      <c r="ES443" s="62"/>
      <c r="ET443" s="62"/>
      <c r="EU443" s="62"/>
      <c r="EV443" s="62"/>
      <c r="EW443" s="62"/>
      <c r="EX443" s="62"/>
      <c r="EY443" s="62"/>
      <c r="EZ443" s="62"/>
      <c r="FA443" s="62"/>
      <c r="FB443" s="62"/>
      <c r="FC443" s="62"/>
      <c r="FD443" s="62"/>
      <c r="FE443" s="62"/>
      <c r="FF443" s="62"/>
      <c r="FG443" s="62"/>
      <c r="FH443" s="62"/>
      <c r="FI443" s="62"/>
      <c r="FJ443" s="62"/>
      <c r="FK443" s="62"/>
      <c r="FL443" s="62"/>
      <c r="FM443" s="62"/>
      <c r="FN443" s="62"/>
      <c r="FO443" s="62"/>
      <c r="FP443" s="62"/>
      <c r="FQ443" s="62"/>
      <c r="FR443" s="62"/>
      <c r="FS443" s="62"/>
      <c r="FT443" s="62"/>
      <c r="FU443" s="62"/>
      <c r="FV443" s="62"/>
      <c r="FW443" s="62"/>
      <c r="FX443" s="62"/>
      <c r="FY443" s="62"/>
      <c r="FZ443" s="62"/>
      <c r="GA443" s="62"/>
      <c r="GB443" s="62"/>
      <c r="GC443" s="62"/>
      <c r="GD443" s="62"/>
      <c r="GE443" s="62"/>
      <c r="GF443" s="62"/>
      <c r="GG443" s="62"/>
      <c r="GH443" s="62"/>
      <c r="GI443" s="62"/>
      <c r="GJ443" s="62"/>
      <c r="GK443" s="62"/>
      <c r="GL443" s="62"/>
      <c r="GM443" s="62"/>
      <c r="GN443" s="62"/>
      <c r="GO443" s="62"/>
      <c r="GP443" s="62"/>
      <c r="GQ443" s="62"/>
      <c r="GR443" s="62"/>
      <c r="GS443" s="62"/>
      <c r="GT443" s="62"/>
      <c r="GU443" s="62"/>
      <c r="GV443" s="62"/>
      <c r="GW443" s="62"/>
      <c r="GX443" s="62"/>
      <c r="GY443" s="62"/>
      <c r="GZ443" s="62"/>
      <c r="HA443" s="62"/>
      <c r="HB443" s="62"/>
      <c r="HC443" s="62"/>
      <c r="HD443" s="62"/>
      <c r="HE443" s="62"/>
      <c r="HF443" s="62"/>
      <c r="HG443" s="62"/>
      <c r="HH443" s="62"/>
      <c r="HI443" s="62"/>
      <c r="HJ443" s="62"/>
      <c r="HK443" s="62"/>
      <c r="HL443" s="62"/>
      <c r="HM443" s="62"/>
      <c r="HN443" s="62"/>
      <c r="HO443" s="62"/>
      <c r="HP443" s="62"/>
      <c r="HQ443" s="62"/>
      <c r="HR443" s="62"/>
      <c r="HS443" s="62"/>
      <c r="HT443" s="62"/>
      <c r="HU443" s="62"/>
      <c r="HV443" s="62"/>
      <c r="HW443" s="62"/>
      <c r="HX443" s="62"/>
      <c r="HY443" s="62"/>
      <c r="HZ443" s="62"/>
      <c r="IA443" s="62"/>
      <c r="IB443" s="62"/>
      <c r="IC443" s="62"/>
      <c r="ID443" s="62"/>
      <c r="IE443" s="62"/>
      <c r="IF443" s="62"/>
      <c r="IG443" s="62"/>
      <c r="IH443" s="62"/>
      <c r="II443" s="62"/>
      <c r="IJ443" s="62"/>
      <c r="IK443" s="62"/>
      <c r="IL443" s="62"/>
      <c r="IM443" s="62"/>
      <c r="IN443" s="62"/>
      <c r="IO443" s="62"/>
      <c r="IP443" s="62"/>
      <c r="IQ443" s="62"/>
      <c r="IR443" s="62"/>
      <c r="IS443" s="62"/>
      <c r="IT443" s="62"/>
      <c r="IU443" s="62"/>
      <c r="IV443" s="62"/>
      <c r="IW443" s="62"/>
      <c r="IX443" s="62"/>
      <c r="IY443" s="62"/>
      <c r="IZ443" s="62"/>
      <c r="JA443" s="62"/>
      <c r="JB443" s="62"/>
      <c r="JC443" s="62"/>
      <c r="JD443" s="62"/>
      <c r="JE443" s="62"/>
      <c r="JF443" s="62"/>
      <c r="JG443" s="62"/>
      <c r="JH443" s="62"/>
      <c r="JI443" s="62"/>
      <c r="JJ443" s="62"/>
      <c r="JK443" s="62"/>
      <c r="JL443" s="62"/>
      <c r="JM443" s="62"/>
      <c r="JN443" s="62"/>
      <c r="JO443" s="62"/>
      <c r="JP443" s="62"/>
      <c r="JQ443" s="62"/>
      <c r="JR443" s="62"/>
      <c r="JS443" s="62"/>
      <c r="JT443" s="62"/>
      <c r="JU443" s="62"/>
      <c r="JV443" s="62"/>
      <c r="JW443" s="62"/>
      <c r="JX443" s="62"/>
      <c r="JY443" s="62"/>
      <c r="JZ443" s="62"/>
      <c r="KA443" s="62"/>
      <c r="KB443" s="62"/>
      <c r="KC443" s="62"/>
      <c r="KD443" s="62"/>
      <c r="KE443" s="62"/>
      <c r="KF443" s="62"/>
      <c r="KG443" s="62"/>
      <c r="KH443" s="62"/>
      <c r="KI443" s="62"/>
      <c r="KJ443" s="62"/>
      <c r="KK443" s="62"/>
      <c r="KL443" s="62"/>
      <c r="KM443" s="62"/>
    </row>
    <row r="444" spans="3:299" s="13" customFormat="1" x14ac:dyDescent="0.25">
      <c r="C444" s="62"/>
      <c r="D444" s="62"/>
      <c r="E444" s="62"/>
      <c r="F444" s="62"/>
      <c r="I444" s="14"/>
      <c r="J444" s="63"/>
      <c r="K444" s="14"/>
      <c r="L444" s="63"/>
      <c r="M444" s="63"/>
      <c r="Q444" s="51"/>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O444" s="62"/>
      <c r="DP444" s="62"/>
      <c r="DQ444" s="62"/>
      <c r="DR444" s="62"/>
      <c r="DS444" s="62"/>
      <c r="DT444" s="62"/>
      <c r="DU444" s="62"/>
      <c r="DV444" s="62"/>
      <c r="DW444" s="62"/>
      <c r="DX444" s="62"/>
      <c r="DY444" s="62"/>
      <c r="DZ444" s="62"/>
      <c r="EA444" s="62"/>
      <c r="EB444" s="62"/>
      <c r="EC444" s="62"/>
      <c r="ED444" s="62"/>
      <c r="EE444" s="62"/>
      <c r="EF444" s="62"/>
      <c r="EG444" s="62"/>
      <c r="EH444" s="62"/>
      <c r="EI444" s="62"/>
      <c r="EJ444" s="62"/>
      <c r="EK444" s="62"/>
      <c r="EL444" s="62"/>
      <c r="EM444" s="62"/>
      <c r="EN444" s="62"/>
      <c r="EO444" s="62"/>
      <c r="EP444" s="62"/>
      <c r="EQ444" s="62"/>
      <c r="ER444" s="62"/>
      <c r="ES444" s="62"/>
      <c r="ET444" s="62"/>
      <c r="EU444" s="62"/>
      <c r="EV444" s="62"/>
      <c r="EW444" s="62"/>
      <c r="EX444" s="62"/>
      <c r="EY444" s="62"/>
      <c r="EZ444" s="62"/>
      <c r="FA444" s="62"/>
      <c r="FB444" s="62"/>
      <c r="FC444" s="62"/>
      <c r="FD444" s="62"/>
      <c r="FE444" s="62"/>
      <c r="FF444" s="62"/>
      <c r="FG444" s="62"/>
      <c r="FH444" s="62"/>
      <c r="FI444" s="62"/>
      <c r="FJ444" s="62"/>
      <c r="FK444" s="62"/>
      <c r="FL444" s="62"/>
      <c r="FM444" s="62"/>
      <c r="FN444" s="62"/>
      <c r="FO444" s="62"/>
      <c r="FP444" s="62"/>
      <c r="FQ444" s="62"/>
      <c r="FR444" s="62"/>
      <c r="FS444" s="62"/>
      <c r="FT444" s="62"/>
      <c r="FU444" s="62"/>
      <c r="FV444" s="62"/>
      <c r="FW444" s="62"/>
      <c r="FX444" s="62"/>
      <c r="FY444" s="62"/>
      <c r="FZ444" s="62"/>
      <c r="GA444" s="62"/>
      <c r="GB444" s="62"/>
      <c r="GC444" s="62"/>
      <c r="GD444" s="62"/>
      <c r="GE444" s="62"/>
      <c r="GF444" s="62"/>
      <c r="GG444" s="62"/>
      <c r="GH444" s="62"/>
      <c r="GI444" s="62"/>
      <c r="GJ444" s="62"/>
      <c r="GK444" s="62"/>
      <c r="GL444" s="62"/>
      <c r="GM444" s="62"/>
      <c r="GN444" s="62"/>
      <c r="GO444" s="62"/>
      <c r="GP444" s="62"/>
      <c r="GQ444" s="62"/>
      <c r="GR444" s="62"/>
      <c r="GS444" s="62"/>
      <c r="GT444" s="62"/>
      <c r="GU444" s="62"/>
      <c r="GV444" s="62"/>
      <c r="GW444" s="62"/>
      <c r="GX444" s="62"/>
      <c r="GY444" s="62"/>
      <c r="GZ444" s="62"/>
      <c r="HA444" s="62"/>
      <c r="HB444" s="62"/>
      <c r="HC444" s="62"/>
      <c r="HD444" s="62"/>
      <c r="HE444" s="62"/>
      <c r="HF444" s="62"/>
      <c r="HG444" s="62"/>
      <c r="HH444" s="62"/>
      <c r="HI444" s="62"/>
      <c r="HJ444" s="62"/>
      <c r="HK444" s="62"/>
      <c r="HL444" s="62"/>
      <c r="HM444" s="62"/>
      <c r="HN444" s="62"/>
      <c r="HO444" s="62"/>
      <c r="HP444" s="62"/>
      <c r="HQ444" s="62"/>
      <c r="HR444" s="62"/>
      <c r="HS444" s="62"/>
      <c r="HT444" s="62"/>
      <c r="HU444" s="62"/>
      <c r="HV444" s="62"/>
      <c r="HW444" s="62"/>
      <c r="HX444" s="62"/>
      <c r="HY444" s="62"/>
      <c r="HZ444" s="62"/>
      <c r="IA444" s="62"/>
      <c r="IB444" s="62"/>
      <c r="IC444" s="62"/>
      <c r="ID444" s="62"/>
      <c r="IE444" s="62"/>
      <c r="IF444" s="62"/>
      <c r="IG444" s="62"/>
      <c r="IH444" s="62"/>
      <c r="II444" s="62"/>
      <c r="IJ444" s="62"/>
      <c r="IK444" s="62"/>
      <c r="IL444" s="62"/>
      <c r="IM444" s="62"/>
      <c r="IN444" s="62"/>
      <c r="IO444" s="62"/>
      <c r="IP444" s="62"/>
      <c r="IQ444" s="62"/>
      <c r="IR444" s="62"/>
      <c r="IS444" s="62"/>
      <c r="IT444" s="62"/>
      <c r="IU444" s="62"/>
      <c r="IV444" s="62"/>
      <c r="IW444" s="62"/>
      <c r="IX444" s="62"/>
      <c r="IY444" s="62"/>
      <c r="IZ444" s="62"/>
      <c r="JA444" s="62"/>
      <c r="JB444" s="62"/>
      <c r="JC444" s="62"/>
      <c r="JD444" s="62"/>
      <c r="JE444" s="62"/>
      <c r="JF444" s="62"/>
      <c r="JG444" s="62"/>
      <c r="JH444" s="62"/>
      <c r="JI444" s="62"/>
      <c r="JJ444" s="62"/>
      <c r="JK444" s="62"/>
      <c r="JL444" s="62"/>
      <c r="JM444" s="62"/>
      <c r="JN444" s="62"/>
      <c r="JO444" s="62"/>
      <c r="JP444" s="62"/>
      <c r="JQ444" s="62"/>
      <c r="JR444" s="62"/>
      <c r="JS444" s="62"/>
      <c r="JT444" s="62"/>
      <c r="JU444" s="62"/>
      <c r="JV444" s="62"/>
      <c r="JW444" s="62"/>
      <c r="JX444" s="62"/>
      <c r="JY444" s="62"/>
      <c r="JZ444" s="62"/>
      <c r="KA444" s="62"/>
      <c r="KB444" s="62"/>
      <c r="KC444" s="62"/>
      <c r="KD444" s="62"/>
      <c r="KE444" s="62"/>
      <c r="KF444" s="62"/>
      <c r="KG444" s="62"/>
      <c r="KH444" s="62"/>
      <c r="KI444" s="62"/>
      <c r="KJ444" s="62"/>
      <c r="KK444" s="62"/>
      <c r="KL444" s="62"/>
      <c r="KM444" s="62"/>
    </row>
    <row r="445" spans="3:299" s="13" customFormat="1" x14ac:dyDescent="0.25">
      <c r="C445" s="62"/>
      <c r="D445" s="62"/>
      <c r="E445" s="62"/>
      <c r="F445" s="62"/>
      <c r="I445" s="14"/>
      <c r="J445" s="63"/>
      <c r="K445" s="14"/>
      <c r="L445" s="63"/>
      <c r="M445" s="63"/>
      <c r="Q445" s="51"/>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62"/>
      <c r="EC445" s="62"/>
      <c r="ED445" s="62"/>
      <c r="EE445" s="62"/>
      <c r="EF445" s="62"/>
      <c r="EG445" s="62"/>
      <c r="EH445" s="62"/>
      <c r="EI445" s="62"/>
      <c r="EJ445" s="62"/>
      <c r="EK445" s="62"/>
      <c r="EL445" s="62"/>
      <c r="EM445" s="62"/>
      <c r="EN445" s="62"/>
      <c r="EO445" s="62"/>
      <c r="EP445" s="62"/>
      <c r="EQ445" s="62"/>
      <c r="ER445" s="62"/>
      <c r="ES445" s="62"/>
      <c r="ET445" s="62"/>
      <c r="EU445" s="62"/>
      <c r="EV445" s="62"/>
      <c r="EW445" s="62"/>
      <c r="EX445" s="62"/>
      <c r="EY445" s="62"/>
      <c r="EZ445" s="62"/>
      <c r="FA445" s="62"/>
      <c r="FB445" s="62"/>
      <c r="FC445" s="62"/>
      <c r="FD445" s="62"/>
      <c r="FE445" s="62"/>
      <c r="FF445" s="62"/>
      <c r="FG445" s="62"/>
      <c r="FH445" s="62"/>
      <c r="FI445" s="62"/>
      <c r="FJ445" s="62"/>
      <c r="FK445" s="62"/>
      <c r="FL445" s="62"/>
      <c r="FM445" s="62"/>
      <c r="FN445" s="62"/>
      <c r="FO445" s="62"/>
      <c r="FP445" s="62"/>
      <c r="FQ445" s="62"/>
      <c r="FR445" s="62"/>
      <c r="FS445" s="62"/>
      <c r="FT445" s="62"/>
      <c r="FU445" s="62"/>
      <c r="FV445" s="62"/>
      <c r="FW445" s="62"/>
      <c r="FX445" s="62"/>
      <c r="FY445" s="62"/>
      <c r="FZ445" s="62"/>
      <c r="GA445" s="62"/>
      <c r="GB445" s="62"/>
      <c r="GC445" s="62"/>
      <c r="GD445" s="62"/>
      <c r="GE445" s="62"/>
      <c r="GF445" s="62"/>
      <c r="GG445" s="62"/>
      <c r="GH445" s="62"/>
      <c r="GI445" s="62"/>
      <c r="GJ445" s="62"/>
      <c r="GK445" s="62"/>
      <c r="GL445" s="62"/>
      <c r="GM445" s="62"/>
      <c r="GN445" s="62"/>
      <c r="GO445" s="62"/>
      <c r="GP445" s="62"/>
      <c r="GQ445" s="62"/>
      <c r="GR445" s="62"/>
      <c r="GS445" s="62"/>
      <c r="GT445" s="62"/>
      <c r="GU445" s="62"/>
      <c r="GV445" s="62"/>
      <c r="GW445" s="62"/>
      <c r="GX445" s="62"/>
      <c r="GY445" s="62"/>
      <c r="GZ445" s="62"/>
      <c r="HA445" s="62"/>
      <c r="HB445" s="62"/>
      <c r="HC445" s="62"/>
      <c r="HD445" s="62"/>
      <c r="HE445" s="62"/>
      <c r="HF445" s="62"/>
      <c r="HG445" s="62"/>
      <c r="HH445" s="62"/>
      <c r="HI445" s="62"/>
      <c r="HJ445" s="62"/>
      <c r="HK445" s="62"/>
      <c r="HL445" s="62"/>
      <c r="HM445" s="62"/>
      <c r="HN445" s="62"/>
      <c r="HO445" s="62"/>
      <c r="HP445" s="62"/>
      <c r="HQ445" s="62"/>
      <c r="HR445" s="62"/>
      <c r="HS445" s="62"/>
      <c r="HT445" s="62"/>
      <c r="HU445" s="62"/>
      <c r="HV445" s="62"/>
      <c r="HW445" s="62"/>
      <c r="HX445" s="62"/>
      <c r="HY445" s="62"/>
      <c r="HZ445" s="62"/>
      <c r="IA445" s="62"/>
      <c r="IB445" s="62"/>
      <c r="IC445" s="62"/>
      <c r="ID445" s="62"/>
      <c r="IE445" s="62"/>
      <c r="IF445" s="62"/>
      <c r="IG445" s="62"/>
      <c r="IH445" s="62"/>
      <c r="II445" s="62"/>
      <c r="IJ445" s="62"/>
      <c r="IK445" s="62"/>
      <c r="IL445" s="62"/>
      <c r="IM445" s="62"/>
      <c r="IN445" s="62"/>
      <c r="IO445" s="62"/>
      <c r="IP445" s="62"/>
      <c r="IQ445" s="62"/>
      <c r="IR445" s="62"/>
      <c r="IS445" s="62"/>
      <c r="IT445" s="62"/>
      <c r="IU445" s="62"/>
      <c r="IV445" s="62"/>
      <c r="IW445" s="62"/>
      <c r="IX445" s="62"/>
      <c r="IY445" s="62"/>
      <c r="IZ445" s="62"/>
      <c r="JA445" s="62"/>
      <c r="JB445" s="62"/>
      <c r="JC445" s="62"/>
      <c r="JD445" s="62"/>
      <c r="JE445" s="62"/>
      <c r="JF445" s="62"/>
      <c r="JG445" s="62"/>
      <c r="JH445" s="62"/>
      <c r="JI445" s="62"/>
      <c r="JJ445" s="62"/>
      <c r="JK445" s="62"/>
      <c r="JL445" s="62"/>
      <c r="JM445" s="62"/>
      <c r="JN445" s="62"/>
      <c r="JO445" s="62"/>
      <c r="JP445" s="62"/>
      <c r="JQ445" s="62"/>
      <c r="JR445" s="62"/>
      <c r="JS445" s="62"/>
      <c r="JT445" s="62"/>
      <c r="JU445" s="62"/>
      <c r="JV445" s="62"/>
      <c r="JW445" s="62"/>
      <c r="JX445" s="62"/>
      <c r="JY445" s="62"/>
      <c r="JZ445" s="62"/>
      <c r="KA445" s="62"/>
      <c r="KB445" s="62"/>
      <c r="KC445" s="62"/>
      <c r="KD445" s="62"/>
      <c r="KE445" s="62"/>
      <c r="KF445" s="62"/>
      <c r="KG445" s="62"/>
      <c r="KH445" s="62"/>
      <c r="KI445" s="62"/>
      <c r="KJ445" s="62"/>
      <c r="KK445" s="62"/>
      <c r="KL445" s="62"/>
      <c r="KM445" s="62"/>
    </row>
    <row r="446" spans="3:299" s="13" customFormat="1" x14ac:dyDescent="0.25">
      <c r="C446" s="62"/>
      <c r="D446" s="62"/>
      <c r="E446" s="62"/>
      <c r="F446" s="62"/>
      <c r="I446" s="14"/>
      <c r="J446" s="63"/>
      <c r="K446" s="14"/>
      <c r="L446" s="63"/>
      <c r="M446" s="63"/>
      <c r="Q446" s="51"/>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c r="CS446" s="62"/>
      <c r="CT446" s="62"/>
      <c r="CU446" s="62"/>
      <c r="CV446" s="62"/>
      <c r="CW446" s="62"/>
      <c r="CX446" s="62"/>
      <c r="CY446" s="62"/>
      <c r="CZ446" s="62"/>
      <c r="DA446" s="62"/>
      <c r="DB446" s="62"/>
      <c r="DC446" s="62"/>
      <c r="DD446" s="62"/>
      <c r="DE446" s="62"/>
      <c r="DF446" s="62"/>
      <c r="DG446" s="62"/>
      <c r="DH446" s="62"/>
      <c r="DI446" s="62"/>
      <c r="DJ446" s="62"/>
      <c r="DK446" s="62"/>
      <c r="DL446" s="62"/>
      <c r="DM446" s="62"/>
      <c r="DN446" s="62"/>
      <c r="DO446" s="62"/>
      <c r="DP446" s="62"/>
      <c r="DQ446" s="62"/>
      <c r="DR446" s="62"/>
      <c r="DS446" s="62"/>
      <c r="DT446" s="62"/>
      <c r="DU446" s="62"/>
      <c r="DV446" s="62"/>
      <c r="DW446" s="62"/>
      <c r="DX446" s="62"/>
      <c r="DY446" s="62"/>
      <c r="DZ446" s="62"/>
      <c r="EA446" s="62"/>
      <c r="EB446" s="62"/>
      <c r="EC446" s="62"/>
      <c r="ED446" s="62"/>
      <c r="EE446" s="62"/>
      <c r="EF446" s="62"/>
      <c r="EG446" s="62"/>
      <c r="EH446" s="62"/>
      <c r="EI446" s="62"/>
      <c r="EJ446" s="62"/>
      <c r="EK446" s="62"/>
      <c r="EL446" s="62"/>
      <c r="EM446" s="62"/>
      <c r="EN446" s="62"/>
      <c r="EO446" s="62"/>
      <c r="EP446" s="62"/>
      <c r="EQ446" s="62"/>
      <c r="ER446" s="62"/>
      <c r="ES446" s="62"/>
      <c r="ET446" s="62"/>
      <c r="EU446" s="62"/>
      <c r="EV446" s="62"/>
      <c r="EW446" s="62"/>
      <c r="EX446" s="62"/>
      <c r="EY446" s="62"/>
      <c r="EZ446" s="62"/>
      <c r="FA446" s="62"/>
      <c r="FB446" s="62"/>
      <c r="FC446" s="62"/>
      <c r="FD446" s="62"/>
      <c r="FE446" s="62"/>
      <c r="FF446" s="62"/>
      <c r="FG446" s="62"/>
      <c r="FH446" s="62"/>
      <c r="FI446" s="62"/>
      <c r="FJ446" s="62"/>
      <c r="FK446" s="62"/>
      <c r="FL446" s="62"/>
      <c r="FM446" s="62"/>
      <c r="FN446" s="62"/>
      <c r="FO446" s="62"/>
      <c r="FP446" s="62"/>
      <c r="FQ446" s="62"/>
      <c r="FR446" s="62"/>
      <c r="FS446" s="62"/>
      <c r="FT446" s="62"/>
      <c r="FU446" s="62"/>
      <c r="FV446" s="62"/>
      <c r="FW446" s="62"/>
      <c r="FX446" s="62"/>
      <c r="FY446" s="62"/>
      <c r="FZ446" s="62"/>
      <c r="GA446" s="62"/>
      <c r="GB446" s="62"/>
      <c r="GC446" s="62"/>
      <c r="GD446" s="62"/>
      <c r="GE446" s="62"/>
      <c r="GF446" s="62"/>
      <c r="GG446" s="62"/>
      <c r="GH446" s="62"/>
      <c r="GI446" s="62"/>
      <c r="GJ446" s="62"/>
      <c r="GK446" s="62"/>
      <c r="GL446" s="62"/>
      <c r="GM446" s="62"/>
      <c r="GN446" s="62"/>
      <c r="GO446" s="62"/>
      <c r="GP446" s="62"/>
      <c r="GQ446" s="62"/>
      <c r="GR446" s="62"/>
      <c r="GS446" s="62"/>
      <c r="GT446" s="62"/>
      <c r="GU446" s="62"/>
      <c r="GV446" s="62"/>
      <c r="GW446" s="62"/>
      <c r="GX446" s="62"/>
      <c r="GY446" s="62"/>
      <c r="GZ446" s="62"/>
      <c r="HA446" s="62"/>
      <c r="HB446" s="62"/>
      <c r="HC446" s="62"/>
      <c r="HD446" s="62"/>
      <c r="HE446" s="62"/>
      <c r="HF446" s="62"/>
      <c r="HG446" s="62"/>
      <c r="HH446" s="62"/>
      <c r="HI446" s="62"/>
      <c r="HJ446" s="62"/>
      <c r="HK446" s="62"/>
      <c r="HL446" s="62"/>
      <c r="HM446" s="62"/>
      <c r="HN446" s="62"/>
      <c r="HO446" s="62"/>
      <c r="HP446" s="62"/>
      <c r="HQ446" s="62"/>
      <c r="HR446" s="62"/>
      <c r="HS446" s="62"/>
      <c r="HT446" s="62"/>
      <c r="HU446" s="62"/>
      <c r="HV446" s="62"/>
      <c r="HW446" s="62"/>
      <c r="HX446" s="62"/>
      <c r="HY446" s="62"/>
      <c r="HZ446" s="62"/>
      <c r="IA446" s="62"/>
      <c r="IB446" s="62"/>
      <c r="IC446" s="62"/>
      <c r="ID446" s="62"/>
      <c r="IE446" s="62"/>
      <c r="IF446" s="62"/>
      <c r="IG446" s="62"/>
      <c r="IH446" s="62"/>
      <c r="II446" s="62"/>
      <c r="IJ446" s="62"/>
      <c r="IK446" s="62"/>
      <c r="IL446" s="62"/>
      <c r="IM446" s="62"/>
      <c r="IN446" s="62"/>
      <c r="IO446" s="62"/>
      <c r="IP446" s="62"/>
      <c r="IQ446" s="62"/>
      <c r="IR446" s="62"/>
      <c r="IS446" s="62"/>
      <c r="IT446" s="62"/>
      <c r="IU446" s="62"/>
      <c r="IV446" s="62"/>
      <c r="IW446" s="62"/>
      <c r="IX446" s="62"/>
      <c r="IY446" s="62"/>
      <c r="IZ446" s="62"/>
      <c r="JA446" s="62"/>
      <c r="JB446" s="62"/>
      <c r="JC446" s="62"/>
      <c r="JD446" s="62"/>
      <c r="JE446" s="62"/>
      <c r="JF446" s="62"/>
      <c r="JG446" s="62"/>
      <c r="JH446" s="62"/>
      <c r="JI446" s="62"/>
      <c r="JJ446" s="62"/>
      <c r="JK446" s="62"/>
      <c r="JL446" s="62"/>
      <c r="JM446" s="62"/>
      <c r="JN446" s="62"/>
      <c r="JO446" s="62"/>
      <c r="JP446" s="62"/>
      <c r="JQ446" s="62"/>
      <c r="JR446" s="62"/>
      <c r="JS446" s="62"/>
      <c r="JT446" s="62"/>
      <c r="JU446" s="62"/>
      <c r="JV446" s="62"/>
      <c r="JW446" s="62"/>
      <c r="JX446" s="62"/>
      <c r="JY446" s="62"/>
      <c r="JZ446" s="62"/>
      <c r="KA446" s="62"/>
      <c r="KB446" s="62"/>
      <c r="KC446" s="62"/>
      <c r="KD446" s="62"/>
      <c r="KE446" s="62"/>
      <c r="KF446" s="62"/>
      <c r="KG446" s="62"/>
      <c r="KH446" s="62"/>
      <c r="KI446" s="62"/>
      <c r="KJ446" s="62"/>
      <c r="KK446" s="62"/>
      <c r="KL446" s="62"/>
      <c r="KM446" s="62"/>
    </row>
    <row r="447" spans="3:299" s="13" customFormat="1" x14ac:dyDescent="0.25">
      <c r="C447" s="62"/>
      <c r="D447" s="62"/>
      <c r="E447" s="62"/>
      <c r="F447" s="62"/>
      <c r="I447" s="14"/>
      <c r="J447" s="63"/>
      <c r="K447" s="14"/>
      <c r="L447" s="63"/>
      <c r="M447" s="63"/>
      <c r="Q447" s="51"/>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c r="CS447" s="62"/>
      <c r="CT447" s="62"/>
      <c r="CU447" s="62"/>
      <c r="CV447" s="62"/>
      <c r="CW447" s="62"/>
      <c r="CX447" s="62"/>
      <c r="CY447" s="62"/>
      <c r="CZ447" s="62"/>
      <c r="DA447" s="62"/>
      <c r="DB447" s="62"/>
      <c r="DC447" s="62"/>
      <c r="DD447" s="62"/>
      <c r="DE447" s="62"/>
      <c r="DF447" s="62"/>
      <c r="DG447" s="62"/>
      <c r="DH447" s="62"/>
      <c r="DI447" s="62"/>
      <c r="DJ447" s="62"/>
      <c r="DK447" s="62"/>
      <c r="DL447" s="62"/>
      <c r="DM447" s="62"/>
      <c r="DN447" s="62"/>
      <c r="DO447" s="62"/>
      <c r="DP447" s="62"/>
      <c r="DQ447" s="62"/>
      <c r="DR447" s="62"/>
      <c r="DS447" s="62"/>
      <c r="DT447" s="62"/>
      <c r="DU447" s="62"/>
      <c r="DV447" s="62"/>
      <c r="DW447" s="62"/>
      <c r="DX447" s="62"/>
      <c r="DY447" s="62"/>
      <c r="DZ447" s="62"/>
      <c r="EA447" s="62"/>
      <c r="EB447" s="62"/>
      <c r="EC447" s="62"/>
      <c r="ED447" s="62"/>
      <c r="EE447" s="62"/>
      <c r="EF447" s="62"/>
      <c r="EG447" s="62"/>
      <c r="EH447" s="62"/>
      <c r="EI447" s="62"/>
      <c r="EJ447" s="62"/>
      <c r="EK447" s="62"/>
      <c r="EL447" s="62"/>
      <c r="EM447" s="62"/>
      <c r="EN447" s="62"/>
      <c r="EO447" s="62"/>
      <c r="EP447" s="62"/>
      <c r="EQ447" s="62"/>
      <c r="ER447" s="62"/>
      <c r="ES447" s="62"/>
      <c r="ET447" s="62"/>
      <c r="EU447" s="62"/>
      <c r="EV447" s="62"/>
      <c r="EW447" s="62"/>
      <c r="EX447" s="62"/>
      <c r="EY447" s="62"/>
      <c r="EZ447" s="62"/>
      <c r="FA447" s="62"/>
      <c r="FB447" s="62"/>
      <c r="FC447" s="62"/>
      <c r="FD447" s="62"/>
      <c r="FE447" s="62"/>
      <c r="FF447" s="62"/>
      <c r="FG447" s="62"/>
      <c r="FH447" s="62"/>
      <c r="FI447" s="62"/>
      <c r="FJ447" s="62"/>
      <c r="FK447" s="62"/>
      <c r="FL447" s="62"/>
      <c r="FM447" s="62"/>
      <c r="FN447" s="62"/>
      <c r="FO447" s="62"/>
      <c r="FP447" s="62"/>
      <c r="FQ447" s="62"/>
      <c r="FR447" s="62"/>
      <c r="FS447" s="62"/>
      <c r="FT447" s="62"/>
      <c r="FU447" s="62"/>
      <c r="FV447" s="62"/>
      <c r="FW447" s="62"/>
      <c r="FX447" s="62"/>
      <c r="FY447" s="62"/>
      <c r="FZ447" s="62"/>
      <c r="GA447" s="62"/>
      <c r="GB447" s="62"/>
      <c r="GC447" s="62"/>
      <c r="GD447" s="62"/>
      <c r="GE447" s="62"/>
      <c r="GF447" s="62"/>
      <c r="GG447" s="62"/>
      <c r="GH447" s="62"/>
      <c r="GI447" s="62"/>
      <c r="GJ447" s="62"/>
      <c r="GK447" s="62"/>
      <c r="GL447" s="62"/>
      <c r="GM447" s="62"/>
      <c r="GN447" s="62"/>
      <c r="GO447" s="62"/>
      <c r="GP447" s="62"/>
      <c r="GQ447" s="62"/>
      <c r="GR447" s="62"/>
      <c r="GS447" s="62"/>
      <c r="GT447" s="62"/>
      <c r="GU447" s="62"/>
      <c r="GV447" s="62"/>
      <c r="GW447" s="62"/>
      <c r="GX447" s="62"/>
      <c r="GY447" s="62"/>
      <c r="GZ447" s="62"/>
      <c r="HA447" s="62"/>
      <c r="HB447" s="62"/>
      <c r="HC447" s="62"/>
      <c r="HD447" s="62"/>
      <c r="HE447" s="62"/>
      <c r="HF447" s="62"/>
      <c r="HG447" s="62"/>
      <c r="HH447" s="62"/>
      <c r="HI447" s="62"/>
      <c r="HJ447" s="62"/>
      <c r="HK447" s="62"/>
      <c r="HL447" s="62"/>
      <c r="HM447" s="62"/>
      <c r="HN447" s="62"/>
      <c r="HO447" s="62"/>
      <c r="HP447" s="62"/>
      <c r="HQ447" s="62"/>
      <c r="HR447" s="62"/>
      <c r="HS447" s="62"/>
      <c r="HT447" s="62"/>
      <c r="HU447" s="62"/>
      <c r="HV447" s="62"/>
      <c r="HW447" s="62"/>
      <c r="HX447" s="62"/>
      <c r="HY447" s="62"/>
      <c r="HZ447" s="62"/>
      <c r="IA447" s="62"/>
      <c r="IB447" s="62"/>
      <c r="IC447" s="62"/>
      <c r="ID447" s="62"/>
      <c r="IE447" s="62"/>
      <c r="IF447" s="62"/>
      <c r="IG447" s="62"/>
      <c r="IH447" s="62"/>
      <c r="II447" s="62"/>
      <c r="IJ447" s="62"/>
      <c r="IK447" s="62"/>
      <c r="IL447" s="62"/>
      <c r="IM447" s="62"/>
      <c r="IN447" s="62"/>
      <c r="IO447" s="62"/>
      <c r="IP447" s="62"/>
      <c r="IQ447" s="62"/>
      <c r="IR447" s="62"/>
      <c r="IS447" s="62"/>
      <c r="IT447" s="62"/>
      <c r="IU447" s="62"/>
      <c r="IV447" s="62"/>
      <c r="IW447" s="62"/>
      <c r="IX447" s="62"/>
      <c r="IY447" s="62"/>
      <c r="IZ447" s="62"/>
      <c r="JA447" s="62"/>
      <c r="JB447" s="62"/>
      <c r="JC447" s="62"/>
      <c r="JD447" s="62"/>
      <c r="JE447" s="62"/>
      <c r="JF447" s="62"/>
      <c r="JG447" s="62"/>
      <c r="JH447" s="62"/>
      <c r="JI447" s="62"/>
      <c r="JJ447" s="62"/>
      <c r="JK447" s="62"/>
      <c r="JL447" s="62"/>
      <c r="JM447" s="62"/>
      <c r="JN447" s="62"/>
      <c r="JO447" s="62"/>
      <c r="JP447" s="62"/>
      <c r="JQ447" s="62"/>
      <c r="JR447" s="62"/>
      <c r="JS447" s="62"/>
      <c r="JT447" s="62"/>
      <c r="JU447" s="62"/>
      <c r="JV447" s="62"/>
      <c r="JW447" s="62"/>
      <c r="JX447" s="62"/>
      <c r="JY447" s="62"/>
      <c r="JZ447" s="62"/>
      <c r="KA447" s="62"/>
      <c r="KB447" s="62"/>
      <c r="KC447" s="62"/>
      <c r="KD447" s="62"/>
      <c r="KE447" s="62"/>
      <c r="KF447" s="62"/>
      <c r="KG447" s="62"/>
      <c r="KH447" s="62"/>
      <c r="KI447" s="62"/>
      <c r="KJ447" s="62"/>
      <c r="KK447" s="62"/>
      <c r="KL447" s="62"/>
      <c r="KM447" s="62"/>
    </row>
    <row r="448" spans="3:299" s="13" customFormat="1" x14ac:dyDescent="0.25">
      <c r="C448" s="62"/>
      <c r="D448" s="62"/>
      <c r="E448" s="62"/>
      <c r="F448" s="62"/>
      <c r="I448" s="14"/>
      <c r="J448" s="63"/>
      <c r="K448" s="14"/>
      <c r="L448" s="63"/>
      <c r="M448" s="63"/>
      <c r="Q448" s="51"/>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c r="CS448" s="62"/>
      <c r="CT448" s="62"/>
      <c r="CU448" s="62"/>
      <c r="CV448" s="62"/>
      <c r="CW448" s="62"/>
      <c r="CX448" s="62"/>
      <c r="CY448" s="62"/>
      <c r="CZ448" s="62"/>
      <c r="DA448" s="62"/>
      <c r="DB448" s="62"/>
      <c r="DC448" s="62"/>
      <c r="DD448" s="62"/>
      <c r="DE448" s="62"/>
      <c r="DF448" s="62"/>
      <c r="DG448" s="62"/>
      <c r="DH448" s="62"/>
      <c r="DI448" s="62"/>
      <c r="DJ448" s="62"/>
      <c r="DK448" s="62"/>
      <c r="DL448" s="62"/>
      <c r="DM448" s="62"/>
      <c r="DN448" s="62"/>
      <c r="DO448" s="62"/>
      <c r="DP448" s="62"/>
      <c r="DQ448" s="62"/>
      <c r="DR448" s="62"/>
      <c r="DS448" s="62"/>
      <c r="DT448" s="62"/>
      <c r="DU448" s="62"/>
      <c r="DV448" s="62"/>
      <c r="DW448" s="62"/>
      <c r="DX448" s="62"/>
      <c r="DY448" s="62"/>
      <c r="DZ448" s="62"/>
      <c r="EA448" s="62"/>
      <c r="EB448" s="62"/>
      <c r="EC448" s="62"/>
      <c r="ED448" s="62"/>
      <c r="EE448" s="62"/>
      <c r="EF448" s="62"/>
      <c r="EG448" s="62"/>
      <c r="EH448" s="62"/>
      <c r="EI448" s="62"/>
      <c r="EJ448" s="62"/>
      <c r="EK448" s="62"/>
      <c r="EL448" s="62"/>
      <c r="EM448" s="62"/>
      <c r="EN448" s="62"/>
      <c r="EO448" s="62"/>
      <c r="EP448" s="62"/>
      <c r="EQ448" s="62"/>
      <c r="ER448" s="62"/>
      <c r="ES448" s="62"/>
      <c r="ET448" s="62"/>
      <c r="EU448" s="62"/>
      <c r="EV448" s="62"/>
      <c r="EW448" s="62"/>
      <c r="EX448" s="62"/>
      <c r="EY448" s="62"/>
      <c r="EZ448" s="62"/>
      <c r="FA448" s="62"/>
      <c r="FB448" s="62"/>
      <c r="FC448" s="62"/>
      <c r="FD448" s="62"/>
      <c r="FE448" s="62"/>
      <c r="FF448" s="62"/>
      <c r="FG448" s="62"/>
      <c r="FH448" s="62"/>
      <c r="FI448" s="62"/>
      <c r="FJ448" s="62"/>
      <c r="FK448" s="62"/>
      <c r="FL448" s="62"/>
      <c r="FM448" s="62"/>
      <c r="FN448" s="62"/>
      <c r="FO448" s="62"/>
      <c r="FP448" s="62"/>
      <c r="FQ448" s="62"/>
      <c r="FR448" s="62"/>
      <c r="FS448" s="62"/>
      <c r="FT448" s="62"/>
      <c r="FU448" s="62"/>
      <c r="FV448" s="62"/>
      <c r="FW448" s="62"/>
      <c r="FX448" s="62"/>
      <c r="FY448" s="62"/>
      <c r="FZ448" s="62"/>
      <c r="GA448" s="62"/>
      <c r="GB448" s="62"/>
      <c r="GC448" s="62"/>
      <c r="GD448" s="62"/>
      <c r="GE448" s="62"/>
      <c r="GF448" s="62"/>
      <c r="GG448" s="62"/>
      <c r="GH448" s="62"/>
      <c r="GI448" s="62"/>
      <c r="GJ448" s="62"/>
      <c r="GK448" s="62"/>
      <c r="GL448" s="62"/>
      <c r="GM448" s="62"/>
      <c r="GN448" s="62"/>
      <c r="GO448" s="62"/>
      <c r="GP448" s="62"/>
      <c r="GQ448" s="62"/>
      <c r="GR448" s="62"/>
      <c r="GS448" s="62"/>
      <c r="GT448" s="62"/>
      <c r="GU448" s="62"/>
      <c r="GV448" s="62"/>
      <c r="GW448" s="62"/>
      <c r="GX448" s="62"/>
      <c r="GY448" s="62"/>
      <c r="GZ448" s="62"/>
      <c r="HA448" s="62"/>
      <c r="HB448" s="62"/>
      <c r="HC448" s="62"/>
      <c r="HD448" s="62"/>
      <c r="HE448" s="62"/>
      <c r="HF448" s="62"/>
      <c r="HG448" s="62"/>
      <c r="HH448" s="62"/>
      <c r="HI448" s="62"/>
      <c r="HJ448" s="62"/>
      <c r="HK448" s="62"/>
      <c r="HL448" s="62"/>
      <c r="HM448" s="62"/>
      <c r="HN448" s="62"/>
      <c r="HO448" s="62"/>
      <c r="HP448" s="62"/>
      <c r="HQ448" s="62"/>
      <c r="HR448" s="62"/>
      <c r="HS448" s="62"/>
      <c r="HT448" s="62"/>
      <c r="HU448" s="62"/>
      <c r="HV448" s="62"/>
      <c r="HW448" s="62"/>
      <c r="HX448" s="62"/>
      <c r="HY448" s="62"/>
      <c r="HZ448" s="62"/>
      <c r="IA448" s="62"/>
      <c r="IB448" s="62"/>
      <c r="IC448" s="62"/>
      <c r="ID448" s="62"/>
      <c r="IE448" s="62"/>
      <c r="IF448" s="62"/>
      <c r="IG448" s="62"/>
      <c r="IH448" s="62"/>
      <c r="II448" s="62"/>
      <c r="IJ448" s="62"/>
      <c r="IK448" s="62"/>
      <c r="IL448" s="62"/>
      <c r="IM448" s="62"/>
      <c r="IN448" s="62"/>
      <c r="IO448" s="62"/>
      <c r="IP448" s="62"/>
      <c r="IQ448" s="62"/>
      <c r="IR448" s="62"/>
      <c r="IS448" s="62"/>
      <c r="IT448" s="62"/>
      <c r="IU448" s="62"/>
      <c r="IV448" s="62"/>
      <c r="IW448" s="62"/>
      <c r="IX448" s="62"/>
      <c r="IY448" s="62"/>
      <c r="IZ448" s="62"/>
      <c r="JA448" s="62"/>
      <c r="JB448" s="62"/>
      <c r="JC448" s="62"/>
      <c r="JD448" s="62"/>
      <c r="JE448" s="62"/>
      <c r="JF448" s="62"/>
      <c r="JG448" s="62"/>
      <c r="JH448" s="62"/>
      <c r="JI448" s="62"/>
      <c r="JJ448" s="62"/>
      <c r="JK448" s="62"/>
      <c r="JL448" s="62"/>
      <c r="JM448" s="62"/>
      <c r="JN448" s="62"/>
      <c r="JO448" s="62"/>
      <c r="JP448" s="62"/>
      <c r="JQ448" s="62"/>
      <c r="JR448" s="62"/>
      <c r="JS448" s="62"/>
      <c r="JT448" s="62"/>
      <c r="JU448" s="62"/>
      <c r="JV448" s="62"/>
      <c r="JW448" s="62"/>
      <c r="JX448" s="62"/>
      <c r="JY448" s="62"/>
      <c r="JZ448" s="62"/>
      <c r="KA448" s="62"/>
      <c r="KB448" s="62"/>
      <c r="KC448" s="62"/>
      <c r="KD448" s="62"/>
      <c r="KE448" s="62"/>
      <c r="KF448" s="62"/>
      <c r="KG448" s="62"/>
      <c r="KH448" s="62"/>
      <c r="KI448" s="62"/>
      <c r="KJ448" s="62"/>
      <c r="KK448" s="62"/>
      <c r="KL448" s="62"/>
      <c r="KM448" s="62"/>
    </row>
    <row r="449" spans="3:299" s="13" customFormat="1" x14ac:dyDescent="0.25">
      <c r="C449" s="62"/>
      <c r="D449" s="62"/>
      <c r="E449" s="62"/>
      <c r="F449" s="62"/>
      <c r="I449" s="14"/>
      <c r="J449" s="63"/>
      <c r="K449" s="14"/>
      <c r="L449" s="63"/>
      <c r="M449" s="63"/>
      <c r="Q449" s="51"/>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c r="CS449" s="62"/>
      <c r="CT449" s="62"/>
      <c r="CU449" s="62"/>
      <c r="CV449" s="62"/>
      <c r="CW449" s="62"/>
      <c r="CX449" s="62"/>
      <c r="CY449" s="62"/>
      <c r="CZ449" s="62"/>
      <c r="DA449" s="62"/>
      <c r="DB449" s="62"/>
      <c r="DC449" s="62"/>
      <c r="DD449" s="62"/>
      <c r="DE449" s="62"/>
      <c r="DF449" s="62"/>
      <c r="DG449" s="62"/>
      <c r="DH449" s="62"/>
      <c r="DI449" s="62"/>
      <c r="DJ449" s="62"/>
      <c r="DK449" s="62"/>
      <c r="DL449" s="62"/>
      <c r="DM449" s="62"/>
      <c r="DN449" s="62"/>
      <c r="DO449" s="62"/>
      <c r="DP449" s="62"/>
      <c r="DQ449" s="62"/>
      <c r="DR449" s="62"/>
      <c r="DS449" s="62"/>
      <c r="DT449" s="62"/>
      <c r="DU449" s="62"/>
      <c r="DV449" s="62"/>
      <c r="DW449" s="62"/>
      <c r="DX449" s="62"/>
      <c r="DY449" s="62"/>
      <c r="DZ449" s="62"/>
      <c r="EA449" s="62"/>
      <c r="EB449" s="62"/>
      <c r="EC449" s="62"/>
      <c r="ED449" s="62"/>
      <c r="EE449" s="62"/>
      <c r="EF449" s="62"/>
      <c r="EG449" s="62"/>
      <c r="EH449" s="62"/>
      <c r="EI449" s="62"/>
      <c r="EJ449" s="62"/>
      <c r="EK449" s="62"/>
      <c r="EL449" s="62"/>
      <c r="EM449" s="62"/>
      <c r="EN449" s="62"/>
      <c r="EO449" s="62"/>
      <c r="EP449" s="62"/>
      <c r="EQ449" s="62"/>
      <c r="ER449" s="62"/>
      <c r="ES449" s="62"/>
      <c r="ET449" s="62"/>
      <c r="EU449" s="62"/>
      <c r="EV449" s="62"/>
      <c r="EW449" s="62"/>
      <c r="EX449" s="62"/>
      <c r="EY449" s="62"/>
      <c r="EZ449" s="62"/>
      <c r="FA449" s="62"/>
      <c r="FB449" s="62"/>
      <c r="FC449" s="62"/>
      <c r="FD449" s="62"/>
      <c r="FE449" s="62"/>
      <c r="FF449" s="62"/>
      <c r="FG449" s="62"/>
      <c r="FH449" s="62"/>
      <c r="FI449" s="62"/>
      <c r="FJ449" s="62"/>
      <c r="FK449" s="62"/>
      <c r="FL449" s="62"/>
      <c r="FM449" s="62"/>
      <c r="FN449" s="62"/>
      <c r="FO449" s="62"/>
      <c r="FP449" s="62"/>
      <c r="FQ449" s="62"/>
      <c r="FR449" s="62"/>
      <c r="FS449" s="62"/>
      <c r="FT449" s="62"/>
      <c r="FU449" s="62"/>
      <c r="FV449" s="62"/>
      <c r="FW449" s="62"/>
      <c r="FX449" s="62"/>
      <c r="FY449" s="62"/>
      <c r="FZ449" s="62"/>
      <c r="GA449" s="62"/>
      <c r="GB449" s="62"/>
      <c r="GC449" s="62"/>
      <c r="GD449" s="62"/>
      <c r="GE449" s="62"/>
      <c r="GF449" s="62"/>
      <c r="GG449" s="62"/>
      <c r="GH449" s="62"/>
      <c r="GI449" s="62"/>
      <c r="GJ449" s="62"/>
      <c r="GK449" s="62"/>
      <c r="GL449" s="62"/>
      <c r="GM449" s="62"/>
      <c r="GN449" s="62"/>
      <c r="GO449" s="62"/>
      <c r="GP449" s="62"/>
      <c r="GQ449" s="62"/>
      <c r="GR449" s="62"/>
      <c r="GS449" s="62"/>
      <c r="GT449" s="62"/>
      <c r="GU449" s="62"/>
      <c r="GV449" s="62"/>
      <c r="GW449" s="62"/>
      <c r="GX449" s="62"/>
      <c r="GY449" s="62"/>
      <c r="GZ449" s="62"/>
      <c r="HA449" s="62"/>
      <c r="HB449" s="62"/>
      <c r="HC449" s="62"/>
      <c r="HD449" s="62"/>
      <c r="HE449" s="62"/>
      <c r="HF449" s="62"/>
      <c r="HG449" s="62"/>
      <c r="HH449" s="62"/>
      <c r="HI449" s="62"/>
      <c r="HJ449" s="62"/>
      <c r="HK449" s="62"/>
      <c r="HL449" s="62"/>
      <c r="HM449" s="62"/>
      <c r="HN449" s="62"/>
      <c r="HO449" s="62"/>
      <c r="HP449" s="62"/>
      <c r="HQ449" s="62"/>
      <c r="HR449" s="62"/>
      <c r="HS449" s="62"/>
      <c r="HT449" s="62"/>
      <c r="HU449" s="62"/>
      <c r="HV449" s="62"/>
      <c r="HW449" s="62"/>
      <c r="HX449" s="62"/>
      <c r="HY449" s="62"/>
      <c r="HZ449" s="62"/>
      <c r="IA449" s="62"/>
      <c r="IB449" s="62"/>
      <c r="IC449" s="62"/>
      <c r="ID449" s="62"/>
      <c r="IE449" s="62"/>
      <c r="IF449" s="62"/>
      <c r="IG449" s="62"/>
      <c r="IH449" s="62"/>
      <c r="II449" s="62"/>
      <c r="IJ449" s="62"/>
      <c r="IK449" s="62"/>
      <c r="IL449" s="62"/>
      <c r="IM449" s="62"/>
      <c r="IN449" s="62"/>
      <c r="IO449" s="62"/>
      <c r="IP449" s="62"/>
      <c r="IQ449" s="62"/>
      <c r="IR449" s="62"/>
      <c r="IS449" s="62"/>
      <c r="IT449" s="62"/>
      <c r="IU449" s="62"/>
      <c r="IV449" s="62"/>
      <c r="IW449" s="62"/>
      <c r="IX449" s="62"/>
      <c r="IY449" s="62"/>
      <c r="IZ449" s="62"/>
      <c r="JA449" s="62"/>
      <c r="JB449" s="62"/>
      <c r="JC449" s="62"/>
      <c r="JD449" s="62"/>
      <c r="JE449" s="62"/>
      <c r="JF449" s="62"/>
      <c r="JG449" s="62"/>
      <c r="JH449" s="62"/>
      <c r="JI449" s="62"/>
      <c r="JJ449" s="62"/>
      <c r="JK449" s="62"/>
      <c r="JL449" s="62"/>
      <c r="JM449" s="62"/>
      <c r="JN449" s="62"/>
      <c r="JO449" s="62"/>
      <c r="JP449" s="62"/>
      <c r="JQ449" s="62"/>
      <c r="JR449" s="62"/>
      <c r="JS449" s="62"/>
      <c r="JT449" s="62"/>
      <c r="JU449" s="62"/>
      <c r="JV449" s="62"/>
      <c r="JW449" s="62"/>
      <c r="JX449" s="62"/>
      <c r="JY449" s="62"/>
      <c r="JZ449" s="62"/>
      <c r="KA449" s="62"/>
      <c r="KB449" s="62"/>
      <c r="KC449" s="62"/>
      <c r="KD449" s="62"/>
      <c r="KE449" s="62"/>
      <c r="KF449" s="62"/>
      <c r="KG449" s="62"/>
      <c r="KH449" s="62"/>
      <c r="KI449" s="62"/>
      <c r="KJ449" s="62"/>
      <c r="KK449" s="62"/>
      <c r="KL449" s="62"/>
      <c r="KM449" s="62"/>
    </row>
    <row r="450" spans="3:299" s="13" customFormat="1" x14ac:dyDescent="0.25">
      <c r="C450" s="62"/>
      <c r="D450" s="62"/>
      <c r="E450" s="62"/>
      <c r="F450" s="62"/>
      <c r="I450" s="14"/>
      <c r="J450" s="63"/>
      <c r="K450" s="14"/>
      <c r="L450" s="63"/>
      <c r="M450" s="63"/>
      <c r="Q450" s="51"/>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c r="CS450" s="62"/>
      <c r="CT450" s="62"/>
      <c r="CU450" s="62"/>
      <c r="CV450" s="62"/>
      <c r="CW450" s="62"/>
      <c r="CX450" s="62"/>
      <c r="CY450" s="62"/>
      <c r="CZ450" s="62"/>
      <c r="DA450" s="62"/>
      <c r="DB450" s="62"/>
      <c r="DC450" s="62"/>
      <c r="DD450" s="62"/>
      <c r="DE450" s="62"/>
      <c r="DF450" s="62"/>
      <c r="DG450" s="62"/>
      <c r="DH450" s="62"/>
      <c r="DI450" s="62"/>
      <c r="DJ450" s="62"/>
      <c r="DK450" s="62"/>
      <c r="DL450" s="62"/>
      <c r="DM450" s="62"/>
      <c r="DN450" s="62"/>
      <c r="DO450" s="62"/>
      <c r="DP450" s="62"/>
      <c r="DQ450" s="62"/>
      <c r="DR450" s="62"/>
      <c r="DS450" s="62"/>
      <c r="DT450" s="62"/>
      <c r="DU450" s="62"/>
      <c r="DV450" s="62"/>
      <c r="DW450" s="62"/>
      <c r="DX450" s="62"/>
      <c r="DY450" s="62"/>
      <c r="DZ450" s="62"/>
      <c r="EA450" s="62"/>
      <c r="EB450" s="62"/>
      <c r="EC450" s="62"/>
      <c r="ED450" s="62"/>
      <c r="EE450" s="62"/>
      <c r="EF450" s="62"/>
      <c r="EG450" s="62"/>
      <c r="EH450" s="62"/>
      <c r="EI450" s="62"/>
      <c r="EJ450" s="62"/>
      <c r="EK450" s="62"/>
      <c r="EL450" s="62"/>
      <c r="EM450" s="62"/>
      <c r="EN450" s="62"/>
      <c r="EO450" s="62"/>
      <c r="EP450" s="62"/>
      <c r="EQ450" s="62"/>
      <c r="ER450" s="62"/>
      <c r="ES450" s="62"/>
      <c r="ET450" s="62"/>
      <c r="EU450" s="62"/>
      <c r="EV450" s="62"/>
      <c r="EW450" s="62"/>
      <c r="EX450" s="62"/>
      <c r="EY450" s="62"/>
      <c r="EZ450" s="62"/>
      <c r="FA450" s="62"/>
      <c r="FB450" s="62"/>
      <c r="FC450" s="62"/>
      <c r="FD450" s="62"/>
      <c r="FE450" s="62"/>
      <c r="FF450" s="62"/>
      <c r="FG450" s="62"/>
      <c r="FH450" s="62"/>
      <c r="FI450" s="62"/>
      <c r="FJ450" s="62"/>
      <c r="FK450" s="62"/>
      <c r="FL450" s="62"/>
      <c r="FM450" s="62"/>
      <c r="FN450" s="62"/>
      <c r="FO450" s="62"/>
      <c r="FP450" s="62"/>
      <c r="FQ450" s="62"/>
      <c r="FR450" s="62"/>
      <c r="FS450" s="62"/>
      <c r="FT450" s="62"/>
      <c r="FU450" s="62"/>
      <c r="FV450" s="62"/>
      <c r="FW450" s="62"/>
      <c r="FX450" s="62"/>
      <c r="FY450" s="62"/>
      <c r="FZ450" s="62"/>
      <c r="GA450" s="62"/>
      <c r="GB450" s="62"/>
      <c r="GC450" s="62"/>
      <c r="GD450" s="62"/>
      <c r="GE450" s="62"/>
      <c r="GF450" s="62"/>
      <c r="GG450" s="62"/>
      <c r="GH450" s="62"/>
      <c r="GI450" s="62"/>
      <c r="GJ450" s="62"/>
      <c r="GK450" s="62"/>
      <c r="GL450" s="62"/>
      <c r="GM450" s="62"/>
      <c r="GN450" s="62"/>
      <c r="GO450" s="62"/>
      <c r="GP450" s="62"/>
      <c r="GQ450" s="62"/>
      <c r="GR450" s="62"/>
      <c r="GS450" s="62"/>
      <c r="GT450" s="62"/>
      <c r="GU450" s="62"/>
      <c r="GV450" s="62"/>
      <c r="GW450" s="62"/>
      <c r="GX450" s="62"/>
      <c r="GY450" s="62"/>
      <c r="GZ450" s="62"/>
      <c r="HA450" s="62"/>
      <c r="HB450" s="62"/>
      <c r="HC450" s="62"/>
      <c r="HD450" s="62"/>
      <c r="HE450" s="62"/>
      <c r="HF450" s="62"/>
      <c r="HG450" s="62"/>
      <c r="HH450" s="62"/>
      <c r="HI450" s="62"/>
      <c r="HJ450" s="62"/>
      <c r="HK450" s="62"/>
      <c r="HL450" s="62"/>
      <c r="HM450" s="62"/>
      <c r="HN450" s="62"/>
      <c r="HO450" s="62"/>
      <c r="HP450" s="62"/>
      <c r="HQ450" s="62"/>
      <c r="HR450" s="62"/>
      <c r="HS450" s="62"/>
      <c r="HT450" s="62"/>
      <c r="HU450" s="62"/>
      <c r="HV450" s="62"/>
      <c r="HW450" s="62"/>
      <c r="HX450" s="62"/>
      <c r="HY450" s="62"/>
      <c r="HZ450" s="62"/>
      <c r="IA450" s="62"/>
      <c r="IB450" s="62"/>
      <c r="IC450" s="62"/>
      <c r="ID450" s="62"/>
      <c r="IE450" s="62"/>
      <c r="IF450" s="62"/>
      <c r="IG450" s="62"/>
      <c r="IH450" s="62"/>
      <c r="II450" s="62"/>
      <c r="IJ450" s="62"/>
      <c r="IK450" s="62"/>
      <c r="IL450" s="62"/>
      <c r="IM450" s="62"/>
      <c r="IN450" s="62"/>
      <c r="IO450" s="62"/>
      <c r="IP450" s="62"/>
      <c r="IQ450" s="62"/>
      <c r="IR450" s="62"/>
      <c r="IS450" s="62"/>
      <c r="IT450" s="62"/>
      <c r="IU450" s="62"/>
      <c r="IV450" s="62"/>
      <c r="IW450" s="62"/>
      <c r="IX450" s="62"/>
      <c r="IY450" s="62"/>
      <c r="IZ450" s="62"/>
      <c r="JA450" s="62"/>
      <c r="JB450" s="62"/>
      <c r="JC450" s="62"/>
      <c r="JD450" s="62"/>
      <c r="JE450" s="62"/>
      <c r="JF450" s="62"/>
      <c r="JG450" s="62"/>
      <c r="JH450" s="62"/>
      <c r="JI450" s="62"/>
      <c r="JJ450" s="62"/>
      <c r="JK450" s="62"/>
      <c r="JL450" s="62"/>
      <c r="JM450" s="62"/>
      <c r="JN450" s="62"/>
      <c r="JO450" s="62"/>
      <c r="JP450" s="62"/>
      <c r="JQ450" s="62"/>
      <c r="JR450" s="62"/>
      <c r="JS450" s="62"/>
      <c r="JT450" s="62"/>
      <c r="JU450" s="62"/>
      <c r="JV450" s="62"/>
      <c r="JW450" s="62"/>
      <c r="JX450" s="62"/>
      <c r="JY450" s="62"/>
      <c r="JZ450" s="62"/>
      <c r="KA450" s="62"/>
      <c r="KB450" s="62"/>
      <c r="KC450" s="62"/>
      <c r="KD450" s="62"/>
      <c r="KE450" s="62"/>
      <c r="KF450" s="62"/>
      <c r="KG450" s="62"/>
      <c r="KH450" s="62"/>
      <c r="KI450" s="62"/>
      <c r="KJ450" s="62"/>
      <c r="KK450" s="62"/>
      <c r="KL450" s="62"/>
      <c r="KM450" s="62"/>
    </row>
    <row r="451" spans="3:299" s="13" customFormat="1" x14ac:dyDescent="0.25">
      <c r="C451" s="62"/>
      <c r="D451" s="62"/>
      <c r="E451" s="62"/>
      <c r="F451" s="62"/>
      <c r="I451" s="14"/>
      <c r="J451" s="63"/>
      <c r="K451" s="14"/>
      <c r="L451" s="63"/>
      <c r="M451" s="63"/>
      <c r="Q451" s="51"/>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c r="CS451" s="62"/>
      <c r="CT451" s="62"/>
      <c r="CU451" s="62"/>
      <c r="CV451" s="62"/>
      <c r="CW451" s="62"/>
      <c r="CX451" s="62"/>
      <c r="CY451" s="62"/>
      <c r="CZ451" s="62"/>
      <c r="DA451" s="62"/>
      <c r="DB451" s="62"/>
      <c r="DC451" s="62"/>
      <c r="DD451" s="62"/>
      <c r="DE451" s="62"/>
      <c r="DF451" s="62"/>
      <c r="DG451" s="62"/>
      <c r="DH451" s="62"/>
      <c r="DI451" s="62"/>
      <c r="DJ451" s="62"/>
      <c r="DK451" s="62"/>
      <c r="DL451" s="62"/>
      <c r="DM451" s="62"/>
      <c r="DN451" s="62"/>
      <c r="DO451" s="62"/>
      <c r="DP451" s="62"/>
      <c r="DQ451" s="62"/>
      <c r="DR451" s="62"/>
      <c r="DS451" s="62"/>
      <c r="DT451" s="62"/>
      <c r="DU451" s="62"/>
      <c r="DV451" s="62"/>
      <c r="DW451" s="62"/>
      <c r="DX451" s="62"/>
      <c r="DY451" s="62"/>
      <c r="DZ451" s="62"/>
      <c r="EA451" s="62"/>
      <c r="EB451" s="62"/>
      <c r="EC451" s="62"/>
      <c r="ED451" s="62"/>
      <c r="EE451" s="62"/>
      <c r="EF451" s="62"/>
      <c r="EG451" s="62"/>
      <c r="EH451" s="62"/>
      <c r="EI451" s="62"/>
      <c r="EJ451" s="62"/>
      <c r="EK451" s="62"/>
      <c r="EL451" s="62"/>
      <c r="EM451" s="62"/>
      <c r="EN451" s="62"/>
      <c r="EO451" s="62"/>
      <c r="EP451" s="62"/>
      <c r="EQ451" s="62"/>
      <c r="ER451" s="62"/>
      <c r="ES451" s="62"/>
      <c r="ET451" s="62"/>
      <c r="EU451" s="62"/>
      <c r="EV451" s="62"/>
      <c r="EW451" s="62"/>
      <c r="EX451" s="62"/>
      <c r="EY451" s="62"/>
      <c r="EZ451" s="62"/>
      <c r="FA451" s="62"/>
      <c r="FB451" s="62"/>
      <c r="FC451" s="62"/>
      <c r="FD451" s="62"/>
      <c r="FE451" s="62"/>
      <c r="FF451" s="62"/>
      <c r="FG451" s="62"/>
      <c r="FH451" s="62"/>
      <c r="FI451" s="62"/>
      <c r="FJ451" s="62"/>
      <c r="FK451" s="62"/>
      <c r="FL451" s="62"/>
      <c r="FM451" s="62"/>
      <c r="FN451" s="62"/>
      <c r="FO451" s="62"/>
      <c r="FP451" s="62"/>
      <c r="FQ451" s="62"/>
      <c r="FR451" s="62"/>
      <c r="FS451" s="62"/>
      <c r="FT451" s="62"/>
      <c r="FU451" s="62"/>
      <c r="FV451" s="62"/>
      <c r="FW451" s="62"/>
      <c r="FX451" s="62"/>
      <c r="FY451" s="62"/>
      <c r="FZ451" s="62"/>
      <c r="GA451" s="62"/>
      <c r="GB451" s="62"/>
      <c r="GC451" s="62"/>
      <c r="GD451" s="62"/>
      <c r="GE451" s="62"/>
      <c r="GF451" s="62"/>
      <c r="GG451" s="62"/>
      <c r="GH451" s="62"/>
      <c r="GI451" s="62"/>
      <c r="GJ451" s="62"/>
      <c r="GK451" s="62"/>
      <c r="GL451" s="62"/>
      <c r="GM451" s="62"/>
      <c r="GN451" s="62"/>
      <c r="GO451" s="62"/>
      <c r="GP451" s="62"/>
      <c r="GQ451" s="62"/>
      <c r="GR451" s="62"/>
      <c r="GS451" s="62"/>
      <c r="GT451" s="62"/>
      <c r="GU451" s="62"/>
      <c r="GV451" s="62"/>
      <c r="GW451" s="62"/>
      <c r="GX451" s="62"/>
      <c r="GY451" s="62"/>
      <c r="GZ451" s="62"/>
      <c r="HA451" s="62"/>
      <c r="HB451" s="62"/>
      <c r="HC451" s="62"/>
      <c r="HD451" s="62"/>
      <c r="HE451" s="62"/>
      <c r="HF451" s="62"/>
      <c r="HG451" s="62"/>
      <c r="HH451" s="62"/>
      <c r="HI451" s="62"/>
      <c r="HJ451" s="62"/>
      <c r="HK451" s="62"/>
      <c r="HL451" s="62"/>
      <c r="HM451" s="62"/>
      <c r="HN451" s="62"/>
      <c r="HO451" s="62"/>
      <c r="HP451" s="62"/>
      <c r="HQ451" s="62"/>
      <c r="HR451" s="62"/>
      <c r="HS451" s="62"/>
      <c r="HT451" s="62"/>
      <c r="HU451" s="62"/>
      <c r="HV451" s="62"/>
      <c r="HW451" s="62"/>
      <c r="HX451" s="62"/>
      <c r="HY451" s="62"/>
      <c r="HZ451" s="62"/>
      <c r="IA451" s="62"/>
      <c r="IB451" s="62"/>
      <c r="IC451" s="62"/>
      <c r="ID451" s="62"/>
      <c r="IE451" s="62"/>
      <c r="IF451" s="62"/>
      <c r="IG451" s="62"/>
      <c r="IH451" s="62"/>
      <c r="II451" s="62"/>
      <c r="IJ451" s="62"/>
      <c r="IK451" s="62"/>
      <c r="IL451" s="62"/>
      <c r="IM451" s="62"/>
      <c r="IN451" s="62"/>
      <c r="IO451" s="62"/>
      <c r="IP451" s="62"/>
      <c r="IQ451" s="62"/>
      <c r="IR451" s="62"/>
      <c r="IS451" s="62"/>
      <c r="IT451" s="62"/>
      <c r="IU451" s="62"/>
      <c r="IV451" s="62"/>
      <c r="IW451" s="62"/>
      <c r="IX451" s="62"/>
      <c r="IY451" s="62"/>
      <c r="IZ451" s="62"/>
      <c r="JA451" s="62"/>
      <c r="JB451" s="62"/>
      <c r="JC451" s="62"/>
      <c r="JD451" s="62"/>
      <c r="JE451" s="62"/>
      <c r="JF451" s="62"/>
      <c r="JG451" s="62"/>
      <c r="JH451" s="62"/>
      <c r="JI451" s="62"/>
      <c r="JJ451" s="62"/>
      <c r="JK451" s="62"/>
      <c r="JL451" s="62"/>
      <c r="JM451" s="62"/>
      <c r="JN451" s="62"/>
      <c r="JO451" s="62"/>
      <c r="JP451" s="62"/>
      <c r="JQ451" s="62"/>
      <c r="JR451" s="62"/>
      <c r="JS451" s="62"/>
      <c r="JT451" s="62"/>
      <c r="JU451" s="62"/>
      <c r="JV451" s="62"/>
      <c r="JW451" s="62"/>
      <c r="JX451" s="62"/>
      <c r="JY451" s="62"/>
      <c r="JZ451" s="62"/>
      <c r="KA451" s="62"/>
      <c r="KB451" s="62"/>
      <c r="KC451" s="62"/>
      <c r="KD451" s="62"/>
      <c r="KE451" s="62"/>
      <c r="KF451" s="62"/>
      <c r="KG451" s="62"/>
      <c r="KH451" s="62"/>
      <c r="KI451" s="62"/>
      <c r="KJ451" s="62"/>
      <c r="KK451" s="62"/>
      <c r="KL451" s="62"/>
      <c r="KM451" s="62"/>
    </row>
    <row r="452" spans="3:299" s="13" customFormat="1" x14ac:dyDescent="0.25">
      <c r="C452" s="62"/>
      <c r="D452" s="62"/>
      <c r="E452" s="62"/>
      <c r="F452" s="62"/>
      <c r="I452" s="14"/>
      <c r="J452" s="63"/>
      <c r="K452" s="14"/>
      <c r="L452" s="63"/>
      <c r="M452" s="63"/>
      <c r="Q452" s="51"/>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c r="CS452" s="62"/>
      <c r="CT452" s="62"/>
      <c r="CU452" s="62"/>
      <c r="CV452" s="62"/>
      <c r="CW452" s="62"/>
      <c r="CX452" s="62"/>
      <c r="CY452" s="62"/>
      <c r="CZ452" s="62"/>
      <c r="DA452" s="62"/>
      <c r="DB452" s="62"/>
      <c r="DC452" s="62"/>
      <c r="DD452" s="62"/>
      <c r="DE452" s="62"/>
      <c r="DF452" s="62"/>
      <c r="DG452" s="62"/>
      <c r="DH452" s="62"/>
      <c r="DI452" s="62"/>
      <c r="DJ452" s="62"/>
      <c r="DK452" s="62"/>
      <c r="DL452" s="62"/>
      <c r="DM452" s="62"/>
      <c r="DN452" s="62"/>
      <c r="DO452" s="62"/>
      <c r="DP452" s="62"/>
      <c r="DQ452" s="62"/>
      <c r="DR452" s="62"/>
      <c r="DS452" s="62"/>
      <c r="DT452" s="62"/>
      <c r="DU452" s="62"/>
      <c r="DV452" s="62"/>
      <c r="DW452" s="62"/>
      <c r="DX452" s="62"/>
      <c r="DY452" s="62"/>
      <c r="DZ452" s="62"/>
      <c r="EA452" s="62"/>
      <c r="EB452" s="62"/>
      <c r="EC452" s="62"/>
      <c r="ED452" s="62"/>
      <c r="EE452" s="62"/>
      <c r="EF452" s="62"/>
      <c r="EG452" s="62"/>
      <c r="EH452" s="62"/>
      <c r="EI452" s="62"/>
      <c r="EJ452" s="62"/>
      <c r="EK452" s="62"/>
      <c r="EL452" s="62"/>
      <c r="EM452" s="62"/>
      <c r="EN452" s="62"/>
      <c r="EO452" s="62"/>
      <c r="EP452" s="62"/>
      <c r="EQ452" s="62"/>
      <c r="ER452" s="62"/>
      <c r="ES452" s="62"/>
      <c r="ET452" s="62"/>
      <c r="EU452" s="62"/>
      <c r="EV452" s="62"/>
      <c r="EW452" s="62"/>
      <c r="EX452" s="62"/>
      <c r="EY452" s="62"/>
      <c r="EZ452" s="62"/>
      <c r="FA452" s="62"/>
      <c r="FB452" s="62"/>
      <c r="FC452" s="62"/>
      <c r="FD452" s="62"/>
      <c r="FE452" s="62"/>
      <c r="FF452" s="62"/>
      <c r="FG452" s="62"/>
      <c r="FH452" s="62"/>
      <c r="FI452" s="62"/>
      <c r="FJ452" s="62"/>
      <c r="FK452" s="62"/>
      <c r="FL452" s="62"/>
      <c r="FM452" s="62"/>
      <c r="FN452" s="62"/>
      <c r="FO452" s="62"/>
      <c r="FP452" s="62"/>
      <c r="FQ452" s="62"/>
      <c r="FR452" s="62"/>
      <c r="FS452" s="62"/>
      <c r="FT452" s="62"/>
      <c r="FU452" s="62"/>
      <c r="FV452" s="62"/>
      <c r="FW452" s="62"/>
      <c r="FX452" s="62"/>
      <c r="FY452" s="62"/>
      <c r="FZ452" s="62"/>
      <c r="GA452" s="62"/>
      <c r="GB452" s="62"/>
      <c r="GC452" s="62"/>
      <c r="GD452" s="62"/>
      <c r="GE452" s="62"/>
      <c r="GF452" s="62"/>
      <c r="GG452" s="62"/>
      <c r="GH452" s="62"/>
      <c r="GI452" s="62"/>
      <c r="GJ452" s="62"/>
      <c r="GK452" s="62"/>
      <c r="GL452" s="62"/>
      <c r="GM452" s="62"/>
      <c r="GN452" s="62"/>
      <c r="GO452" s="62"/>
      <c r="GP452" s="62"/>
      <c r="GQ452" s="62"/>
      <c r="GR452" s="62"/>
      <c r="GS452" s="62"/>
      <c r="GT452" s="62"/>
      <c r="GU452" s="62"/>
      <c r="GV452" s="62"/>
      <c r="GW452" s="62"/>
      <c r="GX452" s="62"/>
      <c r="GY452" s="62"/>
      <c r="GZ452" s="62"/>
      <c r="HA452" s="62"/>
      <c r="HB452" s="62"/>
      <c r="HC452" s="62"/>
      <c r="HD452" s="62"/>
      <c r="HE452" s="62"/>
      <c r="HF452" s="62"/>
      <c r="HG452" s="62"/>
      <c r="HH452" s="62"/>
      <c r="HI452" s="62"/>
      <c r="HJ452" s="62"/>
      <c r="HK452" s="62"/>
      <c r="HL452" s="62"/>
      <c r="HM452" s="62"/>
      <c r="HN452" s="62"/>
      <c r="HO452" s="62"/>
      <c r="HP452" s="62"/>
      <c r="HQ452" s="62"/>
      <c r="HR452" s="62"/>
      <c r="HS452" s="62"/>
      <c r="HT452" s="62"/>
      <c r="HU452" s="62"/>
      <c r="HV452" s="62"/>
      <c r="HW452" s="62"/>
      <c r="HX452" s="62"/>
      <c r="HY452" s="62"/>
      <c r="HZ452" s="62"/>
      <c r="IA452" s="62"/>
      <c r="IB452" s="62"/>
      <c r="IC452" s="62"/>
      <c r="ID452" s="62"/>
      <c r="IE452" s="62"/>
      <c r="IF452" s="62"/>
      <c r="IG452" s="62"/>
      <c r="IH452" s="62"/>
      <c r="II452" s="62"/>
      <c r="IJ452" s="62"/>
      <c r="IK452" s="62"/>
      <c r="IL452" s="62"/>
      <c r="IM452" s="62"/>
      <c r="IN452" s="62"/>
      <c r="IO452" s="62"/>
      <c r="IP452" s="62"/>
      <c r="IQ452" s="62"/>
      <c r="IR452" s="62"/>
      <c r="IS452" s="62"/>
      <c r="IT452" s="62"/>
      <c r="IU452" s="62"/>
      <c r="IV452" s="62"/>
      <c r="IW452" s="62"/>
      <c r="IX452" s="62"/>
      <c r="IY452" s="62"/>
      <c r="IZ452" s="62"/>
      <c r="JA452" s="62"/>
      <c r="JB452" s="62"/>
      <c r="JC452" s="62"/>
      <c r="JD452" s="62"/>
      <c r="JE452" s="62"/>
      <c r="JF452" s="62"/>
      <c r="JG452" s="62"/>
      <c r="JH452" s="62"/>
      <c r="JI452" s="62"/>
      <c r="JJ452" s="62"/>
      <c r="JK452" s="62"/>
      <c r="JL452" s="62"/>
      <c r="JM452" s="62"/>
      <c r="JN452" s="62"/>
      <c r="JO452" s="62"/>
      <c r="JP452" s="62"/>
      <c r="JQ452" s="62"/>
      <c r="JR452" s="62"/>
      <c r="JS452" s="62"/>
      <c r="JT452" s="62"/>
      <c r="JU452" s="62"/>
      <c r="JV452" s="62"/>
      <c r="JW452" s="62"/>
      <c r="JX452" s="62"/>
      <c r="JY452" s="62"/>
      <c r="JZ452" s="62"/>
      <c r="KA452" s="62"/>
      <c r="KB452" s="62"/>
      <c r="KC452" s="62"/>
      <c r="KD452" s="62"/>
      <c r="KE452" s="62"/>
      <c r="KF452" s="62"/>
      <c r="KG452" s="62"/>
      <c r="KH452" s="62"/>
      <c r="KI452" s="62"/>
      <c r="KJ452" s="62"/>
      <c r="KK452" s="62"/>
      <c r="KL452" s="62"/>
      <c r="KM452" s="62"/>
    </row>
    <row r="453" spans="3:299" s="13" customFormat="1" x14ac:dyDescent="0.25">
      <c r="C453" s="62"/>
      <c r="D453" s="62"/>
      <c r="E453" s="62"/>
      <c r="F453" s="62"/>
      <c r="I453" s="14"/>
      <c r="J453" s="63"/>
      <c r="K453" s="14"/>
      <c r="L453" s="63"/>
      <c r="M453" s="63"/>
      <c r="Q453" s="51"/>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c r="CS453" s="62"/>
      <c r="CT453" s="62"/>
      <c r="CU453" s="62"/>
      <c r="CV453" s="62"/>
      <c r="CW453" s="62"/>
      <c r="CX453" s="62"/>
      <c r="CY453" s="62"/>
      <c r="CZ453" s="62"/>
      <c r="DA453" s="62"/>
      <c r="DB453" s="62"/>
      <c r="DC453" s="62"/>
      <c r="DD453" s="62"/>
      <c r="DE453" s="62"/>
      <c r="DF453" s="62"/>
      <c r="DG453" s="62"/>
      <c r="DH453" s="62"/>
      <c r="DI453" s="62"/>
      <c r="DJ453" s="62"/>
      <c r="DK453" s="62"/>
      <c r="DL453" s="62"/>
      <c r="DM453" s="62"/>
      <c r="DN453" s="62"/>
      <c r="DO453" s="62"/>
      <c r="DP453" s="62"/>
      <c r="DQ453" s="62"/>
      <c r="DR453" s="62"/>
      <c r="DS453" s="62"/>
      <c r="DT453" s="62"/>
      <c r="DU453" s="62"/>
      <c r="DV453" s="62"/>
      <c r="DW453" s="62"/>
      <c r="DX453" s="62"/>
      <c r="DY453" s="62"/>
      <c r="DZ453" s="62"/>
      <c r="EA453" s="62"/>
      <c r="EB453" s="62"/>
      <c r="EC453" s="62"/>
      <c r="ED453" s="62"/>
      <c r="EE453" s="62"/>
      <c r="EF453" s="62"/>
      <c r="EG453" s="62"/>
      <c r="EH453" s="62"/>
      <c r="EI453" s="62"/>
      <c r="EJ453" s="62"/>
      <c r="EK453" s="62"/>
      <c r="EL453" s="62"/>
      <c r="EM453" s="62"/>
      <c r="EN453" s="62"/>
      <c r="EO453" s="62"/>
      <c r="EP453" s="62"/>
      <c r="EQ453" s="62"/>
      <c r="ER453" s="62"/>
      <c r="ES453" s="62"/>
      <c r="ET453" s="62"/>
      <c r="EU453" s="62"/>
      <c r="EV453" s="62"/>
      <c r="EW453" s="62"/>
      <c r="EX453" s="62"/>
      <c r="EY453" s="62"/>
      <c r="EZ453" s="62"/>
      <c r="FA453" s="62"/>
      <c r="FB453" s="62"/>
      <c r="FC453" s="62"/>
      <c r="FD453" s="62"/>
      <c r="FE453" s="62"/>
      <c r="FF453" s="62"/>
      <c r="FG453" s="62"/>
      <c r="FH453" s="62"/>
      <c r="FI453" s="62"/>
      <c r="FJ453" s="62"/>
      <c r="FK453" s="62"/>
      <c r="FL453" s="62"/>
      <c r="FM453" s="62"/>
      <c r="FN453" s="62"/>
      <c r="FO453" s="62"/>
      <c r="FP453" s="62"/>
      <c r="FQ453" s="62"/>
      <c r="FR453" s="62"/>
      <c r="FS453" s="62"/>
      <c r="FT453" s="62"/>
      <c r="FU453" s="62"/>
      <c r="FV453" s="62"/>
      <c r="FW453" s="62"/>
      <c r="FX453" s="62"/>
      <c r="FY453" s="62"/>
      <c r="FZ453" s="62"/>
      <c r="GA453" s="62"/>
      <c r="GB453" s="62"/>
      <c r="GC453" s="62"/>
      <c r="GD453" s="62"/>
      <c r="GE453" s="62"/>
      <c r="GF453" s="62"/>
      <c r="GG453" s="62"/>
      <c r="GH453" s="62"/>
      <c r="GI453" s="62"/>
      <c r="GJ453" s="62"/>
      <c r="GK453" s="62"/>
      <c r="GL453" s="62"/>
      <c r="GM453" s="62"/>
      <c r="GN453" s="62"/>
      <c r="GO453" s="62"/>
      <c r="GP453" s="62"/>
      <c r="GQ453" s="62"/>
      <c r="GR453" s="62"/>
      <c r="GS453" s="62"/>
      <c r="GT453" s="62"/>
      <c r="GU453" s="62"/>
      <c r="GV453" s="62"/>
      <c r="GW453" s="62"/>
      <c r="GX453" s="62"/>
      <c r="GY453" s="62"/>
      <c r="GZ453" s="62"/>
      <c r="HA453" s="62"/>
      <c r="HB453" s="62"/>
      <c r="HC453" s="62"/>
      <c r="HD453" s="62"/>
      <c r="HE453" s="62"/>
      <c r="HF453" s="62"/>
      <c r="HG453" s="62"/>
      <c r="HH453" s="62"/>
      <c r="HI453" s="62"/>
      <c r="HJ453" s="62"/>
      <c r="HK453" s="62"/>
      <c r="HL453" s="62"/>
      <c r="HM453" s="62"/>
      <c r="HN453" s="62"/>
      <c r="HO453" s="62"/>
      <c r="HP453" s="62"/>
      <c r="HQ453" s="62"/>
      <c r="HR453" s="62"/>
      <c r="HS453" s="62"/>
      <c r="HT453" s="62"/>
      <c r="HU453" s="62"/>
      <c r="HV453" s="62"/>
      <c r="HW453" s="62"/>
      <c r="HX453" s="62"/>
      <c r="HY453" s="62"/>
      <c r="HZ453" s="62"/>
      <c r="IA453" s="62"/>
      <c r="IB453" s="62"/>
      <c r="IC453" s="62"/>
      <c r="ID453" s="62"/>
      <c r="IE453" s="62"/>
      <c r="IF453" s="62"/>
      <c r="IG453" s="62"/>
      <c r="IH453" s="62"/>
      <c r="II453" s="62"/>
      <c r="IJ453" s="62"/>
      <c r="IK453" s="62"/>
      <c r="IL453" s="62"/>
      <c r="IM453" s="62"/>
      <c r="IN453" s="62"/>
      <c r="IO453" s="62"/>
      <c r="IP453" s="62"/>
      <c r="IQ453" s="62"/>
      <c r="IR453" s="62"/>
      <c r="IS453" s="62"/>
      <c r="IT453" s="62"/>
      <c r="IU453" s="62"/>
      <c r="IV453" s="62"/>
      <c r="IW453" s="62"/>
      <c r="IX453" s="62"/>
      <c r="IY453" s="62"/>
      <c r="IZ453" s="62"/>
      <c r="JA453" s="62"/>
      <c r="JB453" s="62"/>
      <c r="JC453" s="62"/>
      <c r="JD453" s="62"/>
      <c r="JE453" s="62"/>
      <c r="JF453" s="62"/>
      <c r="JG453" s="62"/>
      <c r="JH453" s="62"/>
      <c r="JI453" s="62"/>
      <c r="JJ453" s="62"/>
      <c r="JK453" s="62"/>
      <c r="JL453" s="62"/>
      <c r="JM453" s="62"/>
      <c r="JN453" s="62"/>
      <c r="JO453" s="62"/>
      <c r="JP453" s="62"/>
      <c r="JQ453" s="62"/>
      <c r="JR453" s="62"/>
      <c r="JS453" s="62"/>
      <c r="JT453" s="62"/>
      <c r="JU453" s="62"/>
      <c r="JV453" s="62"/>
      <c r="JW453" s="62"/>
      <c r="JX453" s="62"/>
      <c r="JY453" s="62"/>
      <c r="JZ453" s="62"/>
      <c r="KA453" s="62"/>
      <c r="KB453" s="62"/>
      <c r="KC453" s="62"/>
      <c r="KD453" s="62"/>
      <c r="KE453" s="62"/>
      <c r="KF453" s="62"/>
      <c r="KG453" s="62"/>
      <c r="KH453" s="62"/>
      <c r="KI453" s="62"/>
      <c r="KJ453" s="62"/>
      <c r="KK453" s="62"/>
      <c r="KL453" s="62"/>
      <c r="KM453" s="62"/>
    </row>
    <row r="454" spans="3:299" s="13" customFormat="1" x14ac:dyDescent="0.25">
      <c r="C454" s="62"/>
      <c r="D454" s="62"/>
      <c r="E454" s="62"/>
      <c r="F454" s="62"/>
      <c r="I454" s="14"/>
      <c r="J454" s="63"/>
      <c r="K454" s="14"/>
      <c r="L454" s="63"/>
      <c r="M454" s="63"/>
      <c r="Q454" s="51"/>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c r="CS454" s="62"/>
      <c r="CT454" s="62"/>
      <c r="CU454" s="62"/>
      <c r="CV454" s="62"/>
      <c r="CW454" s="62"/>
      <c r="CX454" s="62"/>
      <c r="CY454" s="62"/>
      <c r="CZ454" s="62"/>
      <c r="DA454" s="62"/>
      <c r="DB454" s="62"/>
      <c r="DC454" s="62"/>
      <c r="DD454" s="62"/>
      <c r="DE454" s="62"/>
      <c r="DF454" s="62"/>
      <c r="DG454" s="62"/>
      <c r="DH454" s="62"/>
      <c r="DI454" s="62"/>
      <c r="DJ454" s="62"/>
      <c r="DK454" s="62"/>
      <c r="DL454" s="62"/>
      <c r="DM454" s="62"/>
      <c r="DN454" s="62"/>
      <c r="DO454" s="62"/>
      <c r="DP454" s="62"/>
      <c r="DQ454" s="62"/>
      <c r="DR454" s="62"/>
      <c r="DS454" s="62"/>
      <c r="DT454" s="62"/>
      <c r="DU454" s="62"/>
      <c r="DV454" s="62"/>
      <c r="DW454" s="62"/>
      <c r="DX454" s="62"/>
      <c r="DY454" s="62"/>
      <c r="DZ454" s="62"/>
      <c r="EA454" s="62"/>
      <c r="EB454" s="62"/>
      <c r="EC454" s="62"/>
      <c r="ED454" s="62"/>
      <c r="EE454" s="62"/>
      <c r="EF454" s="62"/>
      <c r="EG454" s="62"/>
      <c r="EH454" s="62"/>
      <c r="EI454" s="62"/>
      <c r="EJ454" s="62"/>
      <c r="EK454" s="62"/>
      <c r="EL454" s="62"/>
      <c r="EM454" s="62"/>
      <c r="EN454" s="62"/>
      <c r="EO454" s="62"/>
      <c r="EP454" s="62"/>
      <c r="EQ454" s="62"/>
      <c r="ER454" s="62"/>
      <c r="ES454" s="62"/>
      <c r="ET454" s="62"/>
      <c r="EU454" s="62"/>
      <c r="EV454" s="62"/>
      <c r="EW454" s="62"/>
      <c r="EX454" s="62"/>
      <c r="EY454" s="62"/>
      <c r="EZ454" s="62"/>
      <c r="FA454" s="62"/>
      <c r="FB454" s="62"/>
      <c r="FC454" s="62"/>
      <c r="FD454" s="62"/>
      <c r="FE454" s="62"/>
      <c r="FF454" s="62"/>
      <c r="FG454" s="62"/>
      <c r="FH454" s="62"/>
      <c r="FI454" s="62"/>
      <c r="FJ454" s="62"/>
      <c r="FK454" s="62"/>
      <c r="FL454" s="62"/>
      <c r="FM454" s="62"/>
      <c r="FN454" s="62"/>
      <c r="FO454" s="62"/>
      <c r="FP454" s="62"/>
      <c r="FQ454" s="62"/>
      <c r="FR454" s="62"/>
      <c r="FS454" s="62"/>
      <c r="FT454" s="62"/>
      <c r="FU454" s="62"/>
      <c r="FV454" s="62"/>
      <c r="FW454" s="62"/>
      <c r="FX454" s="62"/>
      <c r="FY454" s="62"/>
      <c r="FZ454" s="62"/>
      <c r="GA454" s="62"/>
      <c r="GB454" s="62"/>
      <c r="GC454" s="62"/>
      <c r="GD454" s="62"/>
      <c r="GE454" s="62"/>
      <c r="GF454" s="62"/>
      <c r="GG454" s="62"/>
      <c r="GH454" s="62"/>
      <c r="GI454" s="62"/>
      <c r="GJ454" s="62"/>
      <c r="GK454" s="62"/>
      <c r="GL454" s="62"/>
      <c r="GM454" s="62"/>
      <c r="GN454" s="62"/>
      <c r="GO454" s="62"/>
      <c r="GP454" s="62"/>
      <c r="GQ454" s="62"/>
      <c r="GR454" s="62"/>
      <c r="GS454" s="62"/>
      <c r="GT454" s="62"/>
      <c r="GU454" s="62"/>
      <c r="GV454" s="62"/>
      <c r="GW454" s="62"/>
      <c r="GX454" s="62"/>
      <c r="GY454" s="62"/>
      <c r="GZ454" s="62"/>
      <c r="HA454" s="62"/>
      <c r="HB454" s="62"/>
      <c r="HC454" s="62"/>
      <c r="HD454" s="62"/>
      <c r="HE454" s="62"/>
      <c r="HF454" s="62"/>
      <c r="HG454" s="62"/>
      <c r="HH454" s="62"/>
      <c r="HI454" s="62"/>
      <c r="HJ454" s="62"/>
      <c r="HK454" s="62"/>
      <c r="HL454" s="62"/>
      <c r="HM454" s="62"/>
      <c r="HN454" s="62"/>
      <c r="HO454" s="62"/>
      <c r="HP454" s="62"/>
      <c r="HQ454" s="62"/>
      <c r="HR454" s="62"/>
      <c r="HS454" s="62"/>
      <c r="HT454" s="62"/>
      <c r="HU454" s="62"/>
      <c r="HV454" s="62"/>
      <c r="HW454" s="62"/>
      <c r="HX454" s="62"/>
      <c r="HY454" s="62"/>
      <c r="HZ454" s="62"/>
      <c r="IA454" s="62"/>
      <c r="IB454" s="62"/>
      <c r="IC454" s="62"/>
      <c r="ID454" s="62"/>
      <c r="IE454" s="62"/>
      <c r="IF454" s="62"/>
      <c r="IG454" s="62"/>
      <c r="IH454" s="62"/>
      <c r="II454" s="62"/>
      <c r="IJ454" s="62"/>
      <c r="IK454" s="62"/>
      <c r="IL454" s="62"/>
      <c r="IM454" s="62"/>
      <c r="IN454" s="62"/>
      <c r="IO454" s="62"/>
      <c r="IP454" s="62"/>
      <c r="IQ454" s="62"/>
      <c r="IR454" s="62"/>
      <c r="IS454" s="62"/>
      <c r="IT454" s="62"/>
      <c r="IU454" s="62"/>
      <c r="IV454" s="62"/>
      <c r="IW454" s="62"/>
      <c r="IX454" s="62"/>
      <c r="IY454" s="62"/>
      <c r="IZ454" s="62"/>
      <c r="JA454" s="62"/>
      <c r="JB454" s="62"/>
      <c r="JC454" s="62"/>
      <c r="JD454" s="62"/>
      <c r="JE454" s="62"/>
      <c r="JF454" s="62"/>
      <c r="JG454" s="62"/>
      <c r="JH454" s="62"/>
      <c r="JI454" s="62"/>
      <c r="JJ454" s="62"/>
      <c r="JK454" s="62"/>
      <c r="JL454" s="62"/>
      <c r="JM454" s="62"/>
      <c r="JN454" s="62"/>
      <c r="JO454" s="62"/>
      <c r="JP454" s="62"/>
      <c r="JQ454" s="62"/>
      <c r="JR454" s="62"/>
      <c r="JS454" s="62"/>
      <c r="JT454" s="62"/>
      <c r="JU454" s="62"/>
      <c r="JV454" s="62"/>
      <c r="JW454" s="62"/>
      <c r="JX454" s="62"/>
      <c r="JY454" s="62"/>
      <c r="JZ454" s="62"/>
      <c r="KA454" s="62"/>
      <c r="KB454" s="62"/>
      <c r="KC454" s="62"/>
      <c r="KD454" s="62"/>
      <c r="KE454" s="62"/>
      <c r="KF454" s="62"/>
      <c r="KG454" s="62"/>
      <c r="KH454" s="62"/>
      <c r="KI454" s="62"/>
      <c r="KJ454" s="62"/>
      <c r="KK454" s="62"/>
      <c r="KL454" s="62"/>
      <c r="KM454" s="62"/>
    </row>
    <row r="455" spans="3:299" s="13" customFormat="1" x14ac:dyDescent="0.25">
      <c r="C455" s="62"/>
      <c r="D455" s="62"/>
      <c r="E455" s="62"/>
      <c r="F455" s="62"/>
      <c r="I455" s="14"/>
      <c r="J455" s="63"/>
      <c r="K455" s="14"/>
      <c r="L455" s="63"/>
      <c r="M455" s="63"/>
      <c r="Q455" s="51"/>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c r="CS455" s="62"/>
      <c r="CT455" s="62"/>
      <c r="CU455" s="62"/>
      <c r="CV455" s="62"/>
      <c r="CW455" s="62"/>
      <c r="CX455" s="62"/>
      <c r="CY455" s="62"/>
      <c r="CZ455" s="62"/>
      <c r="DA455" s="62"/>
      <c r="DB455" s="62"/>
      <c r="DC455" s="62"/>
      <c r="DD455" s="62"/>
      <c r="DE455" s="62"/>
      <c r="DF455" s="62"/>
      <c r="DG455" s="62"/>
      <c r="DH455" s="62"/>
      <c r="DI455" s="62"/>
      <c r="DJ455" s="62"/>
      <c r="DK455" s="62"/>
      <c r="DL455" s="62"/>
      <c r="DM455" s="62"/>
      <c r="DN455" s="62"/>
      <c r="DO455" s="62"/>
      <c r="DP455" s="62"/>
      <c r="DQ455" s="62"/>
      <c r="DR455" s="62"/>
      <c r="DS455" s="62"/>
      <c r="DT455" s="62"/>
      <c r="DU455" s="62"/>
      <c r="DV455" s="62"/>
      <c r="DW455" s="62"/>
      <c r="DX455" s="62"/>
      <c r="DY455" s="62"/>
      <c r="DZ455" s="62"/>
      <c r="EA455" s="62"/>
      <c r="EB455" s="62"/>
      <c r="EC455" s="62"/>
      <c r="ED455" s="62"/>
      <c r="EE455" s="62"/>
      <c r="EF455" s="62"/>
      <c r="EG455" s="62"/>
      <c r="EH455" s="62"/>
      <c r="EI455" s="62"/>
      <c r="EJ455" s="62"/>
      <c r="EK455" s="62"/>
      <c r="EL455" s="62"/>
      <c r="EM455" s="62"/>
      <c r="EN455" s="62"/>
      <c r="EO455" s="62"/>
      <c r="EP455" s="62"/>
      <c r="EQ455" s="62"/>
      <c r="ER455" s="62"/>
      <c r="ES455" s="62"/>
      <c r="ET455" s="62"/>
      <c r="EU455" s="62"/>
      <c r="EV455" s="62"/>
      <c r="EW455" s="62"/>
      <c r="EX455" s="62"/>
      <c r="EY455" s="62"/>
      <c r="EZ455" s="62"/>
      <c r="FA455" s="62"/>
      <c r="FB455" s="62"/>
      <c r="FC455" s="62"/>
      <c r="FD455" s="62"/>
      <c r="FE455" s="62"/>
      <c r="FF455" s="62"/>
      <c r="FG455" s="62"/>
      <c r="FH455" s="62"/>
      <c r="FI455" s="62"/>
      <c r="FJ455" s="62"/>
      <c r="FK455" s="62"/>
      <c r="FL455" s="62"/>
      <c r="FM455" s="62"/>
      <c r="FN455" s="62"/>
      <c r="FO455" s="62"/>
      <c r="FP455" s="62"/>
      <c r="FQ455" s="62"/>
      <c r="FR455" s="62"/>
      <c r="FS455" s="62"/>
      <c r="FT455" s="62"/>
      <c r="FU455" s="62"/>
      <c r="FV455" s="62"/>
      <c r="FW455" s="62"/>
      <c r="FX455" s="62"/>
      <c r="FY455" s="62"/>
      <c r="FZ455" s="62"/>
      <c r="GA455" s="62"/>
      <c r="GB455" s="62"/>
      <c r="GC455" s="62"/>
      <c r="GD455" s="62"/>
      <c r="GE455" s="62"/>
      <c r="GF455" s="62"/>
      <c r="GG455" s="62"/>
      <c r="GH455" s="62"/>
      <c r="GI455" s="62"/>
      <c r="GJ455" s="62"/>
      <c r="GK455" s="62"/>
      <c r="GL455" s="62"/>
      <c r="GM455" s="62"/>
      <c r="GN455" s="62"/>
      <c r="GO455" s="62"/>
      <c r="GP455" s="62"/>
      <c r="GQ455" s="62"/>
      <c r="GR455" s="62"/>
      <c r="GS455" s="62"/>
      <c r="GT455" s="62"/>
      <c r="GU455" s="62"/>
      <c r="GV455" s="62"/>
      <c r="GW455" s="62"/>
      <c r="GX455" s="62"/>
      <c r="GY455" s="62"/>
      <c r="GZ455" s="62"/>
      <c r="HA455" s="62"/>
      <c r="HB455" s="62"/>
      <c r="HC455" s="62"/>
      <c r="HD455" s="62"/>
      <c r="HE455" s="62"/>
      <c r="HF455" s="62"/>
      <c r="HG455" s="62"/>
      <c r="HH455" s="62"/>
      <c r="HI455" s="62"/>
      <c r="HJ455" s="62"/>
      <c r="HK455" s="62"/>
      <c r="HL455" s="62"/>
      <c r="HM455" s="62"/>
      <c r="HN455" s="62"/>
      <c r="HO455" s="62"/>
      <c r="HP455" s="62"/>
      <c r="HQ455" s="62"/>
      <c r="HR455" s="62"/>
      <c r="HS455" s="62"/>
      <c r="HT455" s="62"/>
      <c r="HU455" s="62"/>
      <c r="HV455" s="62"/>
      <c r="HW455" s="62"/>
      <c r="HX455" s="62"/>
      <c r="HY455" s="62"/>
      <c r="HZ455" s="62"/>
      <c r="IA455" s="62"/>
      <c r="IB455" s="62"/>
      <c r="IC455" s="62"/>
      <c r="ID455" s="62"/>
      <c r="IE455" s="62"/>
      <c r="IF455" s="62"/>
      <c r="IG455" s="62"/>
      <c r="IH455" s="62"/>
      <c r="II455" s="62"/>
      <c r="IJ455" s="62"/>
      <c r="IK455" s="62"/>
      <c r="IL455" s="62"/>
      <c r="IM455" s="62"/>
      <c r="IN455" s="62"/>
      <c r="IO455" s="62"/>
      <c r="IP455" s="62"/>
      <c r="IQ455" s="62"/>
      <c r="IR455" s="62"/>
      <c r="IS455" s="62"/>
      <c r="IT455" s="62"/>
      <c r="IU455" s="62"/>
      <c r="IV455" s="62"/>
      <c r="IW455" s="62"/>
      <c r="IX455" s="62"/>
      <c r="IY455" s="62"/>
      <c r="IZ455" s="62"/>
      <c r="JA455" s="62"/>
      <c r="JB455" s="62"/>
      <c r="JC455" s="62"/>
      <c r="JD455" s="62"/>
      <c r="JE455" s="62"/>
      <c r="JF455" s="62"/>
      <c r="JG455" s="62"/>
      <c r="JH455" s="62"/>
      <c r="JI455" s="62"/>
      <c r="JJ455" s="62"/>
      <c r="JK455" s="62"/>
      <c r="JL455" s="62"/>
      <c r="JM455" s="62"/>
      <c r="JN455" s="62"/>
      <c r="JO455" s="62"/>
      <c r="JP455" s="62"/>
      <c r="JQ455" s="62"/>
      <c r="JR455" s="62"/>
      <c r="JS455" s="62"/>
      <c r="JT455" s="62"/>
      <c r="JU455" s="62"/>
      <c r="JV455" s="62"/>
      <c r="JW455" s="62"/>
      <c r="JX455" s="62"/>
      <c r="JY455" s="62"/>
      <c r="JZ455" s="62"/>
      <c r="KA455" s="62"/>
      <c r="KB455" s="62"/>
      <c r="KC455" s="62"/>
      <c r="KD455" s="62"/>
      <c r="KE455" s="62"/>
      <c r="KF455" s="62"/>
      <c r="KG455" s="62"/>
      <c r="KH455" s="62"/>
      <c r="KI455" s="62"/>
      <c r="KJ455" s="62"/>
      <c r="KK455" s="62"/>
      <c r="KL455" s="62"/>
      <c r="KM455" s="62"/>
    </row>
    <row r="456" spans="3:299" s="13" customFormat="1" x14ac:dyDescent="0.25">
      <c r="C456" s="62"/>
      <c r="D456" s="62"/>
      <c r="E456" s="62"/>
      <c r="F456" s="62"/>
      <c r="I456" s="14"/>
      <c r="J456" s="63"/>
      <c r="K456" s="14"/>
      <c r="L456" s="63"/>
      <c r="M456" s="63"/>
      <c r="Q456" s="51"/>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c r="CS456" s="62"/>
      <c r="CT456" s="62"/>
      <c r="CU456" s="62"/>
      <c r="CV456" s="62"/>
      <c r="CW456" s="62"/>
      <c r="CX456" s="62"/>
      <c r="CY456" s="62"/>
      <c r="CZ456" s="62"/>
      <c r="DA456" s="62"/>
      <c r="DB456" s="62"/>
      <c r="DC456" s="62"/>
      <c r="DD456" s="62"/>
      <c r="DE456" s="62"/>
      <c r="DF456" s="62"/>
      <c r="DG456" s="62"/>
      <c r="DH456" s="62"/>
      <c r="DI456" s="62"/>
      <c r="DJ456" s="62"/>
      <c r="DK456" s="62"/>
      <c r="DL456" s="62"/>
      <c r="DM456" s="62"/>
      <c r="DN456" s="62"/>
      <c r="DO456" s="62"/>
      <c r="DP456" s="62"/>
      <c r="DQ456" s="62"/>
      <c r="DR456" s="62"/>
      <c r="DS456" s="62"/>
      <c r="DT456" s="62"/>
      <c r="DU456" s="62"/>
      <c r="DV456" s="62"/>
      <c r="DW456" s="62"/>
      <c r="DX456" s="62"/>
      <c r="DY456" s="62"/>
      <c r="DZ456" s="62"/>
      <c r="EA456" s="62"/>
      <c r="EB456" s="62"/>
      <c r="EC456" s="62"/>
      <c r="ED456" s="62"/>
      <c r="EE456" s="62"/>
      <c r="EF456" s="62"/>
      <c r="EG456" s="62"/>
      <c r="EH456" s="62"/>
      <c r="EI456" s="62"/>
      <c r="EJ456" s="62"/>
      <c r="EK456" s="62"/>
      <c r="EL456" s="62"/>
      <c r="EM456" s="62"/>
      <c r="EN456" s="62"/>
      <c r="EO456" s="62"/>
      <c r="EP456" s="62"/>
      <c r="EQ456" s="62"/>
      <c r="ER456" s="62"/>
      <c r="ES456" s="62"/>
      <c r="ET456" s="62"/>
      <c r="EU456" s="62"/>
      <c r="EV456" s="62"/>
      <c r="EW456" s="62"/>
      <c r="EX456" s="62"/>
      <c r="EY456" s="62"/>
      <c r="EZ456" s="62"/>
      <c r="FA456" s="62"/>
      <c r="FB456" s="62"/>
      <c r="FC456" s="62"/>
      <c r="FD456" s="62"/>
      <c r="FE456" s="62"/>
      <c r="FF456" s="62"/>
      <c r="FG456" s="62"/>
      <c r="FH456" s="62"/>
      <c r="FI456" s="62"/>
      <c r="FJ456" s="62"/>
      <c r="FK456" s="62"/>
      <c r="FL456" s="62"/>
      <c r="FM456" s="62"/>
      <c r="FN456" s="62"/>
      <c r="FO456" s="62"/>
      <c r="FP456" s="62"/>
      <c r="FQ456" s="62"/>
      <c r="FR456" s="62"/>
      <c r="FS456" s="62"/>
      <c r="FT456" s="62"/>
      <c r="FU456" s="62"/>
      <c r="FV456" s="62"/>
      <c r="FW456" s="62"/>
      <c r="FX456" s="62"/>
      <c r="FY456" s="62"/>
      <c r="FZ456" s="62"/>
      <c r="GA456" s="62"/>
      <c r="GB456" s="62"/>
      <c r="GC456" s="62"/>
      <c r="GD456" s="62"/>
      <c r="GE456" s="62"/>
      <c r="GF456" s="62"/>
      <c r="GG456" s="62"/>
      <c r="GH456" s="62"/>
      <c r="GI456" s="62"/>
      <c r="GJ456" s="62"/>
      <c r="GK456" s="62"/>
      <c r="GL456" s="62"/>
      <c r="GM456" s="62"/>
      <c r="GN456" s="62"/>
      <c r="GO456" s="62"/>
      <c r="GP456" s="62"/>
      <c r="GQ456" s="62"/>
      <c r="GR456" s="62"/>
      <c r="GS456" s="62"/>
      <c r="GT456" s="62"/>
      <c r="GU456" s="62"/>
      <c r="GV456" s="62"/>
      <c r="GW456" s="62"/>
      <c r="GX456" s="62"/>
      <c r="GY456" s="62"/>
      <c r="GZ456" s="62"/>
      <c r="HA456" s="62"/>
      <c r="HB456" s="62"/>
      <c r="HC456" s="62"/>
      <c r="HD456" s="62"/>
      <c r="HE456" s="62"/>
      <c r="HF456" s="62"/>
      <c r="HG456" s="62"/>
      <c r="HH456" s="62"/>
      <c r="HI456" s="62"/>
      <c r="HJ456" s="62"/>
      <c r="HK456" s="62"/>
      <c r="HL456" s="62"/>
      <c r="HM456" s="62"/>
      <c r="HN456" s="62"/>
      <c r="HO456" s="62"/>
      <c r="HP456" s="62"/>
      <c r="HQ456" s="62"/>
      <c r="HR456" s="62"/>
      <c r="HS456" s="62"/>
      <c r="HT456" s="62"/>
      <c r="HU456" s="62"/>
      <c r="HV456" s="62"/>
      <c r="HW456" s="62"/>
      <c r="HX456" s="62"/>
      <c r="HY456" s="62"/>
      <c r="HZ456" s="62"/>
      <c r="IA456" s="62"/>
      <c r="IB456" s="62"/>
      <c r="IC456" s="62"/>
      <c r="ID456" s="62"/>
      <c r="IE456" s="62"/>
      <c r="IF456" s="62"/>
      <c r="IG456" s="62"/>
      <c r="IH456" s="62"/>
      <c r="II456" s="62"/>
      <c r="IJ456" s="62"/>
      <c r="IK456" s="62"/>
      <c r="IL456" s="62"/>
      <c r="IM456" s="62"/>
      <c r="IN456" s="62"/>
      <c r="IO456" s="62"/>
      <c r="IP456" s="62"/>
      <c r="IQ456" s="62"/>
      <c r="IR456" s="62"/>
      <c r="IS456" s="62"/>
      <c r="IT456" s="62"/>
      <c r="IU456" s="62"/>
      <c r="IV456" s="62"/>
      <c r="IW456" s="62"/>
      <c r="IX456" s="62"/>
      <c r="IY456" s="62"/>
      <c r="IZ456" s="62"/>
      <c r="JA456" s="62"/>
      <c r="JB456" s="62"/>
      <c r="JC456" s="62"/>
      <c r="JD456" s="62"/>
      <c r="JE456" s="62"/>
      <c r="JF456" s="62"/>
      <c r="JG456" s="62"/>
      <c r="JH456" s="62"/>
      <c r="JI456" s="62"/>
      <c r="JJ456" s="62"/>
      <c r="JK456" s="62"/>
      <c r="JL456" s="62"/>
      <c r="JM456" s="62"/>
      <c r="JN456" s="62"/>
      <c r="JO456" s="62"/>
      <c r="JP456" s="62"/>
      <c r="JQ456" s="62"/>
      <c r="JR456" s="62"/>
      <c r="JS456" s="62"/>
      <c r="JT456" s="62"/>
      <c r="JU456" s="62"/>
      <c r="JV456" s="62"/>
      <c r="JW456" s="62"/>
      <c r="JX456" s="62"/>
      <c r="JY456" s="62"/>
      <c r="JZ456" s="62"/>
      <c r="KA456" s="62"/>
      <c r="KB456" s="62"/>
      <c r="KC456" s="62"/>
      <c r="KD456" s="62"/>
      <c r="KE456" s="62"/>
      <c r="KF456" s="62"/>
      <c r="KG456" s="62"/>
      <c r="KH456" s="62"/>
      <c r="KI456" s="62"/>
      <c r="KJ456" s="62"/>
      <c r="KK456" s="62"/>
      <c r="KL456" s="62"/>
      <c r="KM456" s="62"/>
    </row>
    <row r="457" spans="3:299" s="13" customFormat="1" x14ac:dyDescent="0.25">
      <c r="C457" s="62"/>
      <c r="D457" s="62"/>
      <c r="E457" s="62"/>
      <c r="F457" s="62"/>
      <c r="I457" s="14"/>
      <c r="J457" s="63"/>
      <c r="K457" s="14"/>
      <c r="L457" s="63"/>
      <c r="M457" s="63"/>
      <c r="Q457" s="51"/>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c r="CS457" s="62"/>
      <c r="CT457" s="62"/>
      <c r="CU457" s="62"/>
      <c r="CV457" s="62"/>
      <c r="CW457" s="62"/>
      <c r="CX457" s="62"/>
      <c r="CY457" s="62"/>
      <c r="CZ457" s="62"/>
      <c r="DA457" s="62"/>
      <c r="DB457" s="62"/>
      <c r="DC457" s="62"/>
      <c r="DD457" s="62"/>
      <c r="DE457" s="62"/>
      <c r="DF457" s="62"/>
      <c r="DG457" s="62"/>
      <c r="DH457" s="62"/>
      <c r="DI457" s="62"/>
      <c r="DJ457" s="62"/>
      <c r="DK457" s="62"/>
      <c r="DL457" s="62"/>
      <c r="DM457" s="62"/>
      <c r="DN457" s="62"/>
      <c r="DO457" s="62"/>
      <c r="DP457" s="62"/>
      <c r="DQ457" s="62"/>
      <c r="DR457" s="62"/>
      <c r="DS457" s="62"/>
      <c r="DT457" s="62"/>
      <c r="DU457" s="62"/>
      <c r="DV457" s="62"/>
      <c r="DW457" s="62"/>
      <c r="DX457" s="62"/>
      <c r="DY457" s="62"/>
      <c r="DZ457" s="62"/>
      <c r="EA457" s="62"/>
      <c r="EB457" s="62"/>
      <c r="EC457" s="62"/>
      <c r="ED457" s="62"/>
      <c r="EE457" s="62"/>
      <c r="EF457" s="62"/>
      <c r="EG457" s="62"/>
      <c r="EH457" s="62"/>
      <c r="EI457" s="62"/>
      <c r="EJ457" s="62"/>
      <c r="EK457" s="62"/>
      <c r="EL457" s="62"/>
      <c r="EM457" s="62"/>
      <c r="EN457" s="62"/>
      <c r="EO457" s="62"/>
      <c r="EP457" s="62"/>
      <c r="EQ457" s="62"/>
      <c r="ER457" s="62"/>
      <c r="ES457" s="62"/>
      <c r="ET457" s="62"/>
      <c r="EU457" s="62"/>
      <c r="EV457" s="62"/>
      <c r="EW457" s="62"/>
      <c r="EX457" s="62"/>
      <c r="EY457" s="62"/>
      <c r="EZ457" s="62"/>
      <c r="FA457" s="62"/>
      <c r="FB457" s="62"/>
      <c r="FC457" s="62"/>
      <c r="FD457" s="62"/>
      <c r="FE457" s="62"/>
      <c r="FF457" s="62"/>
      <c r="FG457" s="62"/>
      <c r="FH457" s="62"/>
      <c r="FI457" s="62"/>
      <c r="FJ457" s="62"/>
      <c r="FK457" s="62"/>
      <c r="FL457" s="62"/>
      <c r="FM457" s="62"/>
      <c r="FN457" s="62"/>
      <c r="FO457" s="62"/>
      <c r="FP457" s="62"/>
      <c r="FQ457" s="62"/>
      <c r="FR457" s="62"/>
      <c r="FS457" s="62"/>
      <c r="FT457" s="62"/>
      <c r="FU457" s="62"/>
      <c r="FV457" s="62"/>
      <c r="FW457" s="62"/>
      <c r="FX457" s="62"/>
      <c r="FY457" s="62"/>
      <c r="FZ457" s="62"/>
      <c r="GA457" s="62"/>
      <c r="GB457" s="62"/>
      <c r="GC457" s="62"/>
      <c r="GD457" s="62"/>
      <c r="GE457" s="62"/>
      <c r="GF457" s="62"/>
      <c r="GG457" s="62"/>
      <c r="GH457" s="62"/>
      <c r="GI457" s="62"/>
      <c r="GJ457" s="62"/>
      <c r="GK457" s="62"/>
      <c r="GL457" s="62"/>
      <c r="GM457" s="62"/>
      <c r="GN457" s="62"/>
      <c r="GO457" s="62"/>
      <c r="GP457" s="62"/>
      <c r="GQ457" s="62"/>
      <c r="GR457" s="62"/>
      <c r="GS457" s="62"/>
      <c r="GT457" s="62"/>
      <c r="GU457" s="62"/>
      <c r="GV457" s="62"/>
      <c r="GW457" s="62"/>
      <c r="GX457" s="62"/>
      <c r="GY457" s="62"/>
      <c r="GZ457" s="62"/>
      <c r="HA457" s="62"/>
      <c r="HB457" s="62"/>
      <c r="HC457" s="62"/>
      <c r="HD457" s="62"/>
      <c r="HE457" s="62"/>
      <c r="HF457" s="62"/>
      <c r="HG457" s="62"/>
      <c r="HH457" s="62"/>
      <c r="HI457" s="62"/>
      <c r="HJ457" s="62"/>
      <c r="HK457" s="62"/>
      <c r="HL457" s="62"/>
      <c r="HM457" s="62"/>
      <c r="HN457" s="62"/>
      <c r="HO457" s="62"/>
      <c r="HP457" s="62"/>
      <c r="HQ457" s="62"/>
      <c r="HR457" s="62"/>
      <c r="HS457" s="62"/>
      <c r="HT457" s="62"/>
      <c r="HU457" s="62"/>
      <c r="HV457" s="62"/>
      <c r="HW457" s="62"/>
      <c r="HX457" s="62"/>
      <c r="HY457" s="62"/>
      <c r="HZ457" s="62"/>
      <c r="IA457" s="62"/>
      <c r="IB457" s="62"/>
      <c r="IC457" s="62"/>
      <c r="ID457" s="62"/>
      <c r="IE457" s="62"/>
      <c r="IF457" s="62"/>
      <c r="IG457" s="62"/>
      <c r="IH457" s="62"/>
      <c r="II457" s="62"/>
      <c r="IJ457" s="62"/>
      <c r="IK457" s="62"/>
      <c r="IL457" s="62"/>
      <c r="IM457" s="62"/>
      <c r="IN457" s="62"/>
      <c r="IO457" s="62"/>
      <c r="IP457" s="62"/>
      <c r="IQ457" s="62"/>
      <c r="IR457" s="62"/>
      <c r="IS457" s="62"/>
      <c r="IT457" s="62"/>
      <c r="IU457" s="62"/>
      <c r="IV457" s="62"/>
      <c r="IW457" s="62"/>
      <c r="IX457" s="62"/>
      <c r="IY457" s="62"/>
      <c r="IZ457" s="62"/>
      <c r="JA457" s="62"/>
      <c r="JB457" s="62"/>
      <c r="JC457" s="62"/>
      <c r="JD457" s="62"/>
      <c r="JE457" s="62"/>
      <c r="JF457" s="62"/>
      <c r="JG457" s="62"/>
      <c r="JH457" s="62"/>
      <c r="JI457" s="62"/>
      <c r="JJ457" s="62"/>
      <c r="JK457" s="62"/>
      <c r="JL457" s="62"/>
      <c r="JM457" s="62"/>
      <c r="JN457" s="62"/>
      <c r="JO457" s="62"/>
      <c r="JP457" s="62"/>
      <c r="JQ457" s="62"/>
      <c r="JR457" s="62"/>
      <c r="JS457" s="62"/>
      <c r="JT457" s="62"/>
      <c r="JU457" s="62"/>
      <c r="JV457" s="62"/>
      <c r="JW457" s="62"/>
      <c r="JX457" s="62"/>
      <c r="JY457" s="62"/>
      <c r="JZ457" s="62"/>
      <c r="KA457" s="62"/>
      <c r="KB457" s="62"/>
      <c r="KC457" s="62"/>
      <c r="KD457" s="62"/>
      <c r="KE457" s="62"/>
      <c r="KF457" s="62"/>
      <c r="KG457" s="62"/>
      <c r="KH457" s="62"/>
      <c r="KI457" s="62"/>
      <c r="KJ457" s="62"/>
      <c r="KK457" s="62"/>
      <c r="KL457" s="62"/>
      <c r="KM457" s="62"/>
    </row>
    <row r="458" spans="3:299" s="13" customFormat="1" x14ac:dyDescent="0.25">
      <c r="C458" s="62"/>
      <c r="D458" s="62"/>
      <c r="E458" s="62"/>
      <c r="F458" s="62"/>
      <c r="I458" s="14"/>
      <c r="J458" s="63"/>
      <c r="K458" s="14"/>
      <c r="L458" s="63"/>
      <c r="M458" s="63"/>
      <c r="Q458" s="51"/>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c r="CS458" s="62"/>
      <c r="CT458" s="62"/>
      <c r="CU458" s="62"/>
      <c r="CV458" s="62"/>
      <c r="CW458" s="62"/>
      <c r="CX458" s="62"/>
      <c r="CY458" s="62"/>
      <c r="CZ458" s="62"/>
      <c r="DA458" s="62"/>
      <c r="DB458" s="62"/>
      <c r="DC458" s="62"/>
      <c r="DD458" s="62"/>
      <c r="DE458" s="62"/>
      <c r="DF458" s="62"/>
      <c r="DG458" s="62"/>
      <c r="DH458" s="62"/>
      <c r="DI458" s="62"/>
      <c r="DJ458" s="62"/>
      <c r="DK458" s="62"/>
      <c r="DL458" s="62"/>
      <c r="DM458" s="62"/>
      <c r="DN458" s="62"/>
      <c r="DO458" s="62"/>
      <c r="DP458" s="62"/>
      <c r="DQ458" s="62"/>
      <c r="DR458" s="62"/>
      <c r="DS458" s="62"/>
      <c r="DT458" s="62"/>
      <c r="DU458" s="62"/>
      <c r="DV458" s="62"/>
      <c r="DW458" s="62"/>
      <c r="DX458" s="62"/>
      <c r="DY458" s="62"/>
      <c r="DZ458" s="62"/>
      <c r="EA458" s="62"/>
      <c r="EB458" s="62"/>
      <c r="EC458" s="62"/>
      <c r="ED458" s="62"/>
      <c r="EE458" s="62"/>
      <c r="EF458" s="62"/>
      <c r="EG458" s="62"/>
      <c r="EH458" s="62"/>
      <c r="EI458" s="62"/>
      <c r="EJ458" s="62"/>
      <c r="EK458" s="62"/>
      <c r="EL458" s="62"/>
      <c r="EM458" s="62"/>
      <c r="EN458" s="62"/>
      <c r="EO458" s="62"/>
      <c r="EP458" s="62"/>
      <c r="EQ458" s="62"/>
      <c r="ER458" s="62"/>
      <c r="ES458" s="62"/>
      <c r="ET458" s="62"/>
      <c r="EU458" s="62"/>
      <c r="EV458" s="62"/>
      <c r="EW458" s="62"/>
      <c r="EX458" s="62"/>
      <c r="EY458" s="62"/>
      <c r="EZ458" s="62"/>
      <c r="FA458" s="62"/>
      <c r="FB458" s="62"/>
      <c r="FC458" s="62"/>
      <c r="FD458" s="62"/>
      <c r="FE458" s="62"/>
      <c r="FF458" s="62"/>
      <c r="FG458" s="62"/>
      <c r="FH458" s="62"/>
      <c r="FI458" s="62"/>
      <c r="FJ458" s="62"/>
      <c r="FK458" s="62"/>
      <c r="FL458" s="62"/>
      <c r="FM458" s="62"/>
      <c r="FN458" s="62"/>
      <c r="FO458" s="62"/>
      <c r="FP458" s="62"/>
      <c r="FQ458" s="62"/>
      <c r="FR458" s="62"/>
      <c r="FS458" s="62"/>
      <c r="FT458" s="62"/>
      <c r="FU458" s="62"/>
      <c r="FV458" s="62"/>
      <c r="FW458" s="62"/>
      <c r="FX458" s="62"/>
      <c r="FY458" s="62"/>
      <c r="FZ458" s="62"/>
      <c r="GA458" s="62"/>
      <c r="GB458" s="62"/>
      <c r="GC458" s="62"/>
      <c r="GD458" s="62"/>
      <c r="GE458" s="62"/>
      <c r="GF458" s="62"/>
      <c r="GG458" s="62"/>
      <c r="GH458" s="62"/>
      <c r="GI458" s="62"/>
      <c r="GJ458" s="62"/>
      <c r="GK458" s="62"/>
      <c r="GL458" s="62"/>
      <c r="GM458" s="62"/>
      <c r="GN458" s="62"/>
      <c r="GO458" s="62"/>
      <c r="GP458" s="62"/>
      <c r="GQ458" s="62"/>
      <c r="GR458" s="62"/>
      <c r="GS458" s="62"/>
      <c r="GT458" s="62"/>
      <c r="GU458" s="62"/>
      <c r="GV458" s="62"/>
      <c r="GW458" s="62"/>
      <c r="GX458" s="62"/>
      <c r="GY458" s="62"/>
      <c r="GZ458" s="62"/>
      <c r="HA458" s="62"/>
      <c r="HB458" s="62"/>
      <c r="HC458" s="62"/>
      <c r="HD458" s="62"/>
      <c r="HE458" s="62"/>
      <c r="HF458" s="62"/>
      <c r="HG458" s="62"/>
      <c r="HH458" s="62"/>
      <c r="HI458" s="62"/>
      <c r="HJ458" s="62"/>
      <c r="HK458" s="62"/>
      <c r="HL458" s="62"/>
      <c r="HM458" s="62"/>
      <c r="HN458" s="62"/>
      <c r="HO458" s="62"/>
      <c r="HP458" s="62"/>
      <c r="HQ458" s="62"/>
      <c r="HR458" s="62"/>
      <c r="HS458" s="62"/>
      <c r="HT458" s="62"/>
      <c r="HU458" s="62"/>
      <c r="HV458" s="62"/>
      <c r="HW458" s="62"/>
      <c r="HX458" s="62"/>
      <c r="HY458" s="62"/>
      <c r="HZ458" s="62"/>
      <c r="IA458" s="62"/>
      <c r="IB458" s="62"/>
      <c r="IC458" s="62"/>
      <c r="ID458" s="62"/>
      <c r="IE458" s="62"/>
      <c r="IF458" s="62"/>
      <c r="IG458" s="62"/>
      <c r="IH458" s="62"/>
      <c r="II458" s="62"/>
      <c r="IJ458" s="62"/>
      <c r="IK458" s="62"/>
      <c r="IL458" s="62"/>
      <c r="IM458" s="62"/>
      <c r="IN458" s="62"/>
      <c r="IO458" s="62"/>
      <c r="IP458" s="62"/>
      <c r="IQ458" s="62"/>
      <c r="IR458" s="62"/>
      <c r="IS458" s="62"/>
      <c r="IT458" s="62"/>
      <c r="IU458" s="62"/>
      <c r="IV458" s="62"/>
      <c r="IW458" s="62"/>
      <c r="IX458" s="62"/>
      <c r="IY458" s="62"/>
      <c r="IZ458" s="62"/>
      <c r="JA458" s="62"/>
      <c r="JB458" s="62"/>
      <c r="JC458" s="62"/>
      <c r="JD458" s="62"/>
      <c r="JE458" s="62"/>
      <c r="JF458" s="62"/>
      <c r="JG458" s="62"/>
      <c r="JH458" s="62"/>
      <c r="JI458" s="62"/>
      <c r="JJ458" s="62"/>
      <c r="JK458" s="62"/>
      <c r="JL458" s="62"/>
      <c r="JM458" s="62"/>
      <c r="JN458" s="62"/>
      <c r="JO458" s="62"/>
      <c r="JP458" s="62"/>
      <c r="JQ458" s="62"/>
      <c r="JR458" s="62"/>
      <c r="JS458" s="62"/>
      <c r="JT458" s="62"/>
      <c r="JU458" s="62"/>
      <c r="JV458" s="62"/>
      <c r="JW458" s="62"/>
      <c r="JX458" s="62"/>
      <c r="JY458" s="62"/>
      <c r="JZ458" s="62"/>
      <c r="KA458" s="62"/>
      <c r="KB458" s="62"/>
      <c r="KC458" s="62"/>
      <c r="KD458" s="62"/>
      <c r="KE458" s="62"/>
      <c r="KF458" s="62"/>
      <c r="KG458" s="62"/>
      <c r="KH458" s="62"/>
      <c r="KI458" s="62"/>
      <c r="KJ458" s="62"/>
      <c r="KK458" s="62"/>
      <c r="KL458" s="62"/>
      <c r="KM458" s="62"/>
    </row>
    <row r="459" spans="3:299" s="13" customFormat="1" x14ac:dyDescent="0.25">
      <c r="C459" s="62"/>
      <c r="D459" s="62"/>
      <c r="E459" s="62"/>
      <c r="F459" s="62"/>
      <c r="I459" s="14"/>
      <c r="J459" s="63"/>
      <c r="K459" s="14"/>
      <c r="L459" s="63"/>
      <c r="M459" s="63"/>
      <c r="Q459" s="51"/>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c r="CS459" s="62"/>
      <c r="CT459" s="62"/>
      <c r="CU459" s="62"/>
      <c r="CV459" s="62"/>
      <c r="CW459" s="62"/>
      <c r="CX459" s="62"/>
      <c r="CY459" s="62"/>
      <c r="CZ459" s="62"/>
      <c r="DA459" s="62"/>
      <c r="DB459" s="62"/>
      <c r="DC459" s="62"/>
      <c r="DD459" s="62"/>
      <c r="DE459" s="62"/>
      <c r="DF459" s="62"/>
      <c r="DG459" s="62"/>
      <c r="DH459" s="62"/>
      <c r="DI459" s="62"/>
      <c r="DJ459" s="62"/>
      <c r="DK459" s="62"/>
      <c r="DL459" s="62"/>
      <c r="DM459" s="62"/>
      <c r="DN459" s="62"/>
      <c r="DO459" s="62"/>
      <c r="DP459" s="62"/>
      <c r="DQ459" s="62"/>
      <c r="DR459" s="62"/>
      <c r="DS459" s="62"/>
      <c r="DT459" s="62"/>
      <c r="DU459" s="62"/>
      <c r="DV459" s="62"/>
      <c r="DW459" s="62"/>
      <c r="DX459" s="62"/>
      <c r="DY459" s="62"/>
      <c r="DZ459" s="62"/>
      <c r="EA459" s="62"/>
      <c r="EB459" s="62"/>
      <c r="EC459" s="62"/>
      <c r="ED459" s="62"/>
      <c r="EE459" s="62"/>
      <c r="EF459" s="62"/>
      <c r="EG459" s="62"/>
      <c r="EH459" s="62"/>
      <c r="EI459" s="62"/>
      <c r="EJ459" s="62"/>
      <c r="EK459" s="62"/>
      <c r="EL459" s="62"/>
      <c r="EM459" s="62"/>
      <c r="EN459" s="62"/>
      <c r="EO459" s="62"/>
      <c r="EP459" s="62"/>
      <c r="EQ459" s="62"/>
      <c r="ER459" s="62"/>
      <c r="ES459" s="62"/>
      <c r="ET459" s="62"/>
      <c r="EU459" s="62"/>
      <c r="EV459" s="62"/>
      <c r="EW459" s="62"/>
      <c r="EX459" s="62"/>
      <c r="EY459" s="62"/>
      <c r="EZ459" s="62"/>
      <c r="FA459" s="62"/>
      <c r="FB459" s="62"/>
      <c r="FC459" s="62"/>
      <c r="FD459" s="62"/>
      <c r="FE459" s="62"/>
      <c r="FF459" s="62"/>
      <c r="FG459" s="62"/>
      <c r="FH459" s="62"/>
      <c r="FI459" s="62"/>
      <c r="FJ459" s="62"/>
      <c r="FK459" s="62"/>
      <c r="FL459" s="62"/>
      <c r="FM459" s="62"/>
      <c r="FN459" s="62"/>
      <c r="FO459" s="62"/>
      <c r="FP459" s="62"/>
      <c r="FQ459" s="62"/>
      <c r="FR459" s="62"/>
      <c r="FS459" s="62"/>
      <c r="FT459" s="62"/>
      <c r="FU459" s="62"/>
      <c r="FV459" s="62"/>
      <c r="FW459" s="62"/>
      <c r="FX459" s="62"/>
      <c r="FY459" s="62"/>
      <c r="FZ459" s="62"/>
      <c r="GA459" s="62"/>
      <c r="GB459" s="62"/>
      <c r="GC459" s="62"/>
      <c r="GD459" s="62"/>
      <c r="GE459" s="62"/>
      <c r="GF459" s="62"/>
      <c r="GG459" s="62"/>
      <c r="GH459" s="62"/>
      <c r="GI459" s="62"/>
      <c r="GJ459" s="62"/>
      <c r="GK459" s="62"/>
      <c r="GL459" s="62"/>
      <c r="GM459" s="62"/>
      <c r="GN459" s="62"/>
      <c r="GO459" s="62"/>
      <c r="GP459" s="62"/>
      <c r="GQ459" s="62"/>
      <c r="GR459" s="62"/>
      <c r="GS459" s="62"/>
      <c r="GT459" s="62"/>
      <c r="GU459" s="62"/>
      <c r="GV459" s="62"/>
      <c r="GW459" s="62"/>
      <c r="GX459" s="62"/>
      <c r="GY459" s="62"/>
      <c r="GZ459" s="62"/>
      <c r="HA459" s="62"/>
      <c r="HB459" s="62"/>
      <c r="HC459" s="62"/>
      <c r="HD459" s="62"/>
      <c r="HE459" s="62"/>
      <c r="HF459" s="62"/>
      <c r="HG459" s="62"/>
      <c r="HH459" s="62"/>
      <c r="HI459" s="62"/>
      <c r="HJ459" s="62"/>
      <c r="HK459" s="62"/>
      <c r="HL459" s="62"/>
      <c r="HM459" s="62"/>
      <c r="HN459" s="62"/>
      <c r="HO459" s="62"/>
      <c r="HP459" s="62"/>
      <c r="HQ459" s="62"/>
      <c r="HR459" s="62"/>
      <c r="HS459" s="62"/>
      <c r="HT459" s="62"/>
      <c r="HU459" s="62"/>
      <c r="HV459" s="62"/>
      <c r="HW459" s="62"/>
      <c r="HX459" s="62"/>
      <c r="HY459" s="62"/>
      <c r="HZ459" s="62"/>
      <c r="IA459" s="62"/>
      <c r="IB459" s="62"/>
      <c r="IC459" s="62"/>
      <c r="ID459" s="62"/>
      <c r="IE459" s="62"/>
      <c r="IF459" s="62"/>
      <c r="IG459" s="62"/>
      <c r="IH459" s="62"/>
      <c r="II459" s="62"/>
      <c r="IJ459" s="62"/>
      <c r="IK459" s="62"/>
      <c r="IL459" s="62"/>
      <c r="IM459" s="62"/>
      <c r="IN459" s="62"/>
      <c r="IO459" s="62"/>
      <c r="IP459" s="62"/>
      <c r="IQ459" s="62"/>
      <c r="IR459" s="62"/>
      <c r="IS459" s="62"/>
      <c r="IT459" s="62"/>
      <c r="IU459" s="62"/>
      <c r="IV459" s="62"/>
      <c r="IW459" s="62"/>
      <c r="IX459" s="62"/>
      <c r="IY459" s="62"/>
      <c r="IZ459" s="62"/>
      <c r="JA459" s="62"/>
      <c r="JB459" s="62"/>
      <c r="JC459" s="62"/>
      <c r="JD459" s="62"/>
      <c r="JE459" s="62"/>
      <c r="JF459" s="62"/>
      <c r="JG459" s="62"/>
      <c r="JH459" s="62"/>
      <c r="JI459" s="62"/>
      <c r="JJ459" s="62"/>
      <c r="JK459" s="62"/>
      <c r="JL459" s="62"/>
      <c r="JM459" s="62"/>
      <c r="JN459" s="62"/>
      <c r="JO459" s="62"/>
      <c r="JP459" s="62"/>
      <c r="JQ459" s="62"/>
      <c r="JR459" s="62"/>
      <c r="JS459" s="62"/>
      <c r="JT459" s="62"/>
      <c r="JU459" s="62"/>
      <c r="JV459" s="62"/>
      <c r="JW459" s="62"/>
      <c r="JX459" s="62"/>
      <c r="JY459" s="62"/>
      <c r="JZ459" s="62"/>
      <c r="KA459" s="62"/>
      <c r="KB459" s="62"/>
      <c r="KC459" s="62"/>
      <c r="KD459" s="62"/>
      <c r="KE459" s="62"/>
      <c r="KF459" s="62"/>
      <c r="KG459" s="62"/>
      <c r="KH459" s="62"/>
      <c r="KI459" s="62"/>
      <c r="KJ459" s="62"/>
      <c r="KK459" s="62"/>
      <c r="KL459" s="62"/>
      <c r="KM459" s="62"/>
    </row>
    <row r="460" spans="3:299" s="13" customFormat="1" x14ac:dyDescent="0.25">
      <c r="C460" s="62"/>
      <c r="D460" s="62"/>
      <c r="E460" s="62"/>
      <c r="F460" s="62"/>
      <c r="I460" s="14"/>
      <c r="J460" s="63"/>
      <c r="K460" s="14"/>
      <c r="L460" s="63"/>
      <c r="M460" s="63"/>
      <c r="Q460" s="51"/>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62"/>
      <c r="EC460" s="62"/>
      <c r="ED460" s="62"/>
      <c r="EE460" s="62"/>
      <c r="EF460" s="62"/>
      <c r="EG460" s="62"/>
      <c r="EH460" s="62"/>
      <c r="EI460" s="62"/>
      <c r="EJ460" s="62"/>
      <c r="EK460" s="62"/>
      <c r="EL460" s="62"/>
      <c r="EM460" s="62"/>
      <c r="EN460" s="62"/>
      <c r="EO460" s="62"/>
      <c r="EP460" s="62"/>
      <c r="EQ460" s="62"/>
      <c r="ER460" s="62"/>
      <c r="ES460" s="62"/>
      <c r="ET460" s="62"/>
      <c r="EU460" s="62"/>
      <c r="EV460" s="62"/>
      <c r="EW460" s="62"/>
      <c r="EX460" s="62"/>
      <c r="EY460" s="62"/>
      <c r="EZ460" s="62"/>
      <c r="FA460" s="62"/>
      <c r="FB460" s="62"/>
      <c r="FC460" s="62"/>
      <c r="FD460" s="62"/>
      <c r="FE460" s="62"/>
      <c r="FF460" s="62"/>
      <c r="FG460" s="62"/>
      <c r="FH460" s="62"/>
      <c r="FI460" s="62"/>
      <c r="FJ460" s="62"/>
      <c r="FK460" s="62"/>
      <c r="FL460" s="62"/>
      <c r="FM460" s="62"/>
      <c r="FN460" s="62"/>
      <c r="FO460" s="62"/>
      <c r="FP460" s="62"/>
      <c r="FQ460" s="62"/>
      <c r="FR460" s="62"/>
      <c r="FS460" s="62"/>
      <c r="FT460" s="62"/>
      <c r="FU460" s="62"/>
      <c r="FV460" s="62"/>
      <c r="FW460" s="62"/>
      <c r="FX460" s="62"/>
      <c r="FY460" s="62"/>
      <c r="FZ460" s="62"/>
      <c r="GA460" s="62"/>
      <c r="GB460" s="62"/>
      <c r="GC460" s="62"/>
      <c r="GD460" s="62"/>
      <c r="GE460" s="62"/>
      <c r="GF460" s="62"/>
      <c r="GG460" s="62"/>
      <c r="GH460" s="62"/>
      <c r="GI460" s="62"/>
      <c r="GJ460" s="62"/>
      <c r="GK460" s="62"/>
      <c r="GL460" s="62"/>
      <c r="GM460" s="62"/>
      <c r="GN460" s="62"/>
      <c r="GO460" s="62"/>
      <c r="GP460" s="62"/>
      <c r="GQ460" s="62"/>
      <c r="GR460" s="62"/>
      <c r="GS460" s="62"/>
      <c r="GT460" s="62"/>
      <c r="GU460" s="62"/>
      <c r="GV460" s="62"/>
      <c r="GW460" s="62"/>
      <c r="GX460" s="62"/>
      <c r="GY460" s="62"/>
      <c r="GZ460" s="62"/>
      <c r="HA460" s="62"/>
      <c r="HB460" s="62"/>
      <c r="HC460" s="62"/>
      <c r="HD460" s="62"/>
      <c r="HE460" s="62"/>
      <c r="HF460" s="62"/>
      <c r="HG460" s="62"/>
      <c r="HH460" s="62"/>
      <c r="HI460" s="62"/>
      <c r="HJ460" s="62"/>
      <c r="HK460" s="62"/>
      <c r="HL460" s="62"/>
      <c r="HM460" s="62"/>
      <c r="HN460" s="62"/>
      <c r="HO460" s="62"/>
      <c r="HP460" s="62"/>
      <c r="HQ460" s="62"/>
      <c r="HR460" s="62"/>
      <c r="HS460" s="62"/>
      <c r="HT460" s="62"/>
      <c r="HU460" s="62"/>
      <c r="HV460" s="62"/>
      <c r="HW460" s="62"/>
      <c r="HX460" s="62"/>
      <c r="HY460" s="62"/>
      <c r="HZ460" s="62"/>
      <c r="IA460" s="62"/>
      <c r="IB460" s="62"/>
      <c r="IC460" s="62"/>
      <c r="ID460" s="62"/>
      <c r="IE460" s="62"/>
      <c r="IF460" s="62"/>
      <c r="IG460" s="62"/>
      <c r="IH460" s="62"/>
      <c r="II460" s="62"/>
      <c r="IJ460" s="62"/>
      <c r="IK460" s="62"/>
      <c r="IL460" s="62"/>
      <c r="IM460" s="62"/>
      <c r="IN460" s="62"/>
      <c r="IO460" s="62"/>
      <c r="IP460" s="62"/>
      <c r="IQ460" s="62"/>
      <c r="IR460" s="62"/>
      <c r="IS460" s="62"/>
      <c r="IT460" s="62"/>
      <c r="IU460" s="62"/>
      <c r="IV460" s="62"/>
      <c r="IW460" s="62"/>
      <c r="IX460" s="62"/>
      <c r="IY460" s="62"/>
      <c r="IZ460" s="62"/>
      <c r="JA460" s="62"/>
      <c r="JB460" s="62"/>
      <c r="JC460" s="62"/>
      <c r="JD460" s="62"/>
      <c r="JE460" s="62"/>
      <c r="JF460" s="62"/>
      <c r="JG460" s="62"/>
      <c r="JH460" s="62"/>
      <c r="JI460" s="62"/>
      <c r="JJ460" s="62"/>
      <c r="JK460" s="62"/>
      <c r="JL460" s="62"/>
      <c r="JM460" s="62"/>
      <c r="JN460" s="62"/>
      <c r="JO460" s="62"/>
      <c r="JP460" s="62"/>
      <c r="JQ460" s="62"/>
      <c r="JR460" s="62"/>
      <c r="JS460" s="62"/>
      <c r="JT460" s="62"/>
      <c r="JU460" s="62"/>
      <c r="JV460" s="62"/>
      <c r="JW460" s="62"/>
      <c r="JX460" s="62"/>
      <c r="JY460" s="62"/>
      <c r="JZ460" s="62"/>
      <c r="KA460" s="62"/>
      <c r="KB460" s="62"/>
      <c r="KC460" s="62"/>
      <c r="KD460" s="62"/>
      <c r="KE460" s="62"/>
      <c r="KF460" s="62"/>
      <c r="KG460" s="62"/>
      <c r="KH460" s="62"/>
      <c r="KI460" s="62"/>
      <c r="KJ460" s="62"/>
      <c r="KK460" s="62"/>
      <c r="KL460" s="62"/>
      <c r="KM460" s="62"/>
    </row>
    <row r="461" spans="3:299" s="13" customFormat="1" x14ac:dyDescent="0.25">
      <c r="C461" s="62"/>
      <c r="D461" s="62"/>
      <c r="E461" s="62"/>
      <c r="F461" s="62"/>
      <c r="I461" s="14"/>
      <c r="J461" s="63"/>
      <c r="K461" s="14"/>
      <c r="L461" s="63"/>
      <c r="M461" s="63"/>
      <c r="Q461" s="51"/>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c r="CS461" s="62"/>
      <c r="CT461" s="62"/>
      <c r="CU461" s="62"/>
      <c r="CV461" s="62"/>
      <c r="CW461" s="62"/>
      <c r="CX461" s="62"/>
      <c r="CY461" s="62"/>
      <c r="CZ461" s="62"/>
      <c r="DA461" s="62"/>
      <c r="DB461" s="62"/>
      <c r="DC461" s="62"/>
      <c r="DD461" s="62"/>
      <c r="DE461" s="62"/>
      <c r="DF461" s="62"/>
      <c r="DG461" s="62"/>
      <c r="DH461" s="62"/>
      <c r="DI461" s="62"/>
      <c r="DJ461" s="62"/>
      <c r="DK461" s="62"/>
      <c r="DL461" s="62"/>
      <c r="DM461" s="62"/>
      <c r="DN461" s="62"/>
      <c r="DO461" s="62"/>
      <c r="DP461" s="62"/>
      <c r="DQ461" s="62"/>
      <c r="DR461" s="62"/>
      <c r="DS461" s="62"/>
      <c r="DT461" s="62"/>
      <c r="DU461" s="62"/>
      <c r="DV461" s="62"/>
      <c r="DW461" s="62"/>
      <c r="DX461" s="62"/>
      <c r="DY461" s="62"/>
      <c r="DZ461" s="62"/>
      <c r="EA461" s="62"/>
      <c r="EB461" s="62"/>
      <c r="EC461" s="62"/>
      <c r="ED461" s="62"/>
      <c r="EE461" s="62"/>
      <c r="EF461" s="62"/>
      <c r="EG461" s="62"/>
      <c r="EH461" s="62"/>
      <c r="EI461" s="62"/>
      <c r="EJ461" s="62"/>
      <c r="EK461" s="62"/>
      <c r="EL461" s="62"/>
      <c r="EM461" s="62"/>
      <c r="EN461" s="62"/>
      <c r="EO461" s="62"/>
      <c r="EP461" s="62"/>
      <c r="EQ461" s="62"/>
      <c r="ER461" s="62"/>
      <c r="ES461" s="62"/>
      <c r="ET461" s="62"/>
      <c r="EU461" s="62"/>
      <c r="EV461" s="62"/>
      <c r="EW461" s="62"/>
      <c r="EX461" s="62"/>
      <c r="EY461" s="62"/>
      <c r="EZ461" s="62"/>
      <c r="FA461" s="62"/>
      <c r="FB461" s="62"/>
      <c r="FC461" s="62"/>
      <c r="FD461" s="62"/>
      <c r="FE461" s="62"/>
      <c r="FF461" s="62"/>
      <c r="FG461" s="62"/>
      <c r="FH461" s="62"/>
      <c r="FI461" s="62"/>
      <c r="FJ461" s="62"/>
      <c r="FK461" s="62"/>
      <c r="FL461" s="62"/>
      <c r="FM461" s="62"/>
      <c r="FN461" s="62"/>
      <c r="FO461" s="62"/>
      <c r="FP461" s="62"/>
      <c r="FQ461" s="62"/>
      <c r="FR461" s="62"/>
      <c r="FS461" s="62"/>
      <c r="FT461" s="62"/>
      <c r="FU461" s="62"/>
      <c r="FV461" s="62"/>
      <c r="FW461" s="62"/>
      <c r="FX461" s="62"/>
      <c r="FY461" s="62"/>
      <c r="FZ461" s="62"/>
      <c r="GA461" s="62"/>
      <c r="GB461" s="62"/>
      <c r="GC461" s="62"/>
      <c r="GD461" s="62"/>
      <c r="GE461" s="62"/>
      <c r="GF461" s="62"/>
      <c r="GG461" s="62"/>
      <c r="GH461" s="62"/>
      <c r="GI461" s="62"/>
      <c r="GJ461" s="62"/>
      <c r="GK461" s="62"/>
      <c r="GL461" s="62"/>
      <c r="GM461" s="62"/>
      <c r="GN461" s="62"/>
      <c r="GO461" s="62"/>
      <c r="GP461" s="62"/>
      <c r="GQ461" s="62"/>
      <c r="GR461" s="62"/>
      <c r="GS461" s="62"/>
      <c r="GT461" s="62"/>
      <c r="GU461" s="62"/>
      <c r="GV461" s="62"/>
      <c r="GW461" s="62"/>
      <c r="GX461" s="62"/>
      <c r="GY461" s="62"/>
      <c r="GZ461" s="62"/>
      <c r="HA461" s="62"/>
      <c r="HB461" s="62"/>
      <c r="HC461" s="62"/>
      <c r="HD461" s="62"/>
      <c r="HE461" s="62"/>
      <c r="HF461" s="62"/>
      <c r="HG461" s="62"/>
      <c r="HH461" s="62"/>
      <c r="HI461" s="62"/>
      <c r="HJ461" s="62"/>
      <c r="HK461" s="62"/>
      <c r="HL461" s="62"/>
      <c r="HM461" s="62"/>
      <c r="HN461" s="62"/>
      <c r="HO461" s="62"/>
      <c r="HP461" s="62"/>
      <c r="HQ461" s="62"/>
      <c r="HR461" s="62"/>
      <c r="HS461" s="62"/>
      <c r="HT461" s="62"/>
      <c r="HU461" s="62"/>
      <c r="HV461" s="62"/>
      <c r="HW461" s="62"/>
      <c r="HX461" s="62"/>
      <c r="HY461" s="62"/>
      <c r="HZ461" s="62"/>
      <c r="IA461" s="62"/>
      <c r="IB461" s="62"/>
      <c r="IC461" s="62"/>
      <c r="ID461" s="62"/>
      <c r="IE461" s="62"/>
      <c r="IF461" s="62"/>
      <c r="IG461" s="62"/>
      <c r="IH461" s="62"/>
      <c r="II461" s="62"/>
      <c r="IJ461" s="62"/>
      <c r="IK461" s="62"/>
      <c r="IL461" s="62"/>
      <c r="IM461" s="62"/>
      <c r="IN461" s="62"/>
      <c r="IO461" s="62"/>
      <c r="IP461" s="62"/>
      <c r="IQ461" s="62"/>
      <c r="IR461" s="62"/>
      <c r="IS461" s="62"/>
      <c r="IT461" s="62"/>
      <c r="IU461" s="62"/>
      <c r="IV461" s="62"/>
      <c r="IW461" s="62"/>
      <c r="IX461" s="62"/>
      <c r="IY461" s="62"/>
      <c r="IZ461" s="62"/>
      <c r="JA461" s="62"/>
      <c r="JB461" s="62"/>
      <c r="JC461" s="62"/>
      <c r="JD461" s="62"/>
      <c r="JE461" s="62"/>
      <c r="JF461" s="62"/>
      <c r="JG461" s="62"/>
      <c r="JH461" s="62"/>
      <c r="JI461" s="62"/>
      <c r="JJ461" s="62"/>
      <c r="JK461" s="62"/>
      <c r="JL461" s="62"/>
      <c r="JM461" s="62"/>
      <c r="JN461" s="62"/>
      <c r="JO461" s="62"/>
      <c r="JP461" s="62"/>
      <c r="JQ461" s="62"/>
      <c r="JR461" s="62"/>
      <c r="JS461" s="62"/>
      <c r="JT461" s="62"/>
      <c r="JU461" s="62"/>
      <c r="JV461" s="62"/>
      <c r="JW461" s="62"/>
      <c r="JX461" s="62"/>
      <c r="JY461" s="62"/>
      <c r="JZ461" s="62"/>
      <c r="KA461" s="62"/>
      <c r="KB461" s="62"/>
      <c r="KC461" s="62"/>
      <c r="KD461" s="62"/>
      <c r="KE461" s="62"/>
      <c r="KF461" s="62"/>
      <c r="KG461" s="62"/>
      <c r="KH461" s="62"/>
      <c r="KI461" s="62"/>
      <c r="KJ461" s="62"/>
      <c r="KK461" s="62"/>
      <c r="KL461" s="62"/>
      <c r="KM461" s="62"/>
    </row>
    <row r="462" spans="3:299" s="13" customFormat="1" x14ac:dyDescent="0.25">
      <c r="C462" s="62"/>
      <c r="D462" s="62"/>
      <c r="E462" s="62"/>
      <c r="F462" s="62"/>
      <c r="I462" s="14"/>
      <c r="J462" s="63"/>
      <c r="K462" s="14"/>
      <c r="L462" s="63"/>
      <c r="M462" s="63"/>
      <c r="Q462" s="51"/>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c r="CS462" s="62"/>
      <c r="CT462" s="62"/>
      <c r="CU462" s="62"/>
      <c r="CV462" s="62"/>
      <c r="CW462" s="62"/>
      <c r="CX462" s="62"/>
      <c r="CY462" s="62"/>
      <c r="CZ462" s="62"/>
      <c r="DA462" s="62"/>
      <c r="DB462" s="62"/>
      <c r="DC462" s="62"/>
      <c r="DD462" s="62"/>
      <c r="DE462" s="62"/>
      <c r="DF462" s="62"/>
      <c r="DG462" s="62"/>
      <c r="DH462" s="62"/>
      <c r="DI462" s="62"/>
      <c r="DJ462" s="62"/>
      <c r="DK462" s="62"/>
      <c r="DL462" s="62"/>
      <c r="DM462" s="62"/>
      <c r="DN462" s="62"/>
      <c r="DO462" s="62"/>
      <c r="DP462" s="62"/>
      <c r="DQ462" s="62"/>
      <c r="DR462" s="62"/>
      <c r="DS462" s="62"/>
      <c r="DT462" s="62"/>
      <c r="DU462" s="62"/>
      <c r="DV462" s="62"/>
      <c r="DW462" s="62"/>
      <c r="DX462" s="62"/>
      <c r="DY462" s="62"/>
      <c r="DZ462" s="62"/>
      <c r="EA462" s="62"/>
      <c r="EB462" s="62"/>
      <c r="EC462" s="62"/>
      <c r="ED462" s="62"/>
      <c r="EE462" s="62"/>
      <c r="EF462" s="62"/>
      <c r="EG462" s="62"/>
      <c r="EH462" s="62"/>
      <c r="EI462" s="62"/>
      <c r="EJ462" s="62"/>
      <c r="EK462" s="62"/>
      <c r="EL462" s="62"/>
      <c r="EM462" s="62"/>
      <c r="EN462" s="62"/>
      <c r="EO462" s="62"/>
      <c r="EP462" s="62"/>
      <c r="EQ462" s="62"/>
      <c r="ER462" s="62"/>
      <c r="ES462" s="62"/>
      <c r="ET462" s="62"/>
      <c r="EU462" s="62"/>
      <c r="EV462" s="62"/>
      <c r="EW462" s="62"/>
      <c r="EX462" s="62"/>
      <c r="EY462" s="62"/>
      <c r="EZ462" s="62"/>
      <c r="FA462" s="62"/>
      <c r="FB462" s="62"/>
      <c r="FC462" s="62"/>
      <c r="FD462" s="62"/>
      <c r="FE462" s="62"/>
      <c r="FF462" s="62"/>
      <c r="FG462" s="62"/>
      <c r="FH462" s="62"/>
      <c r="FI462" s="62"/>
      <c r="FJ462" s="62"/>
      <c r="FK462" s="62"/>
      <c r="FL462" s="62"/>
      <c r="FM462" s="62"/>
      <c r="FN462" s="62"/>
      <c r="FO462" s="62"/>
      <c r="FP462" s="62"/>
      <c r="FQ462" s="62"/>
      <c r="FR462" s="62"/>
      <c r="FS462" s="62"/>
      <c r="FT462" s="62"/>
      <c r="FU462" s="62"/>
      <c r="FV462" s="62"/>
      <c r="FW462" s="62"/>
      <c r="FX462" s="62"/>
      <c r="FY462" s="62"/>
      <c r="FZ462" s="62"/>
      <c r="GA462" s="62"/>
      <c r="GB462" s="62"/>
      <c r="GC462" s="62"/>
      <c r="GD462" s="62"/>
      <c r="GE462" s="62"/>
      <c r="GF462" s="62"/>
      <c r="GG462" s="62"/>
      <c r="GH462" s="62"/>
      <c r="GI462" s="62"/>
      <c r="GJ462" s="62"/>
      <c r="GK462" s="62"/>
      <c r="GL462" s="62"/>
      <c r="GM462" s="62"/>
      <c r="GN462" s="62"/>
      <c r="GO462" s="62"/>
      <c r="GP462" s="62"/>
      <c r="GQ462" s="62"/>
      <c r="GR462" s="62"/>
      <c r="GS462" s="62"/>
      <c r="GT462" s="62"/>
      <c r="GU462" s="62"/>
      <c r="GV462" s="62"/>
      <c r="GW462" s="62"/>
      <c r="GX462" s="62"/>
      <c r="GY462" s="62"/>
      <c r="GZ462" s="62"/>
      <c r="HA462" s="62"/>
      <c r="HB462" s="62"/>
      <c r="HC462" s="62"/>
      <c r="HD462" s="62"/>
      <c r="HE462" s="62"/>
      <c r="HF462" s="62"/>
      <c r="HG462" s="62"/>
      <c r="HH462" s="62"/>
      <c r="HI462" s="62"/>
      <c r="HJ462" s="62"/>
      <c r="HK462" s="62"/>
      <c r="HL462" s="62"/>
      <c r="HM462" s="62"/>
      <c r="HN462" s="62"/>
      <c r="HO462" s="62"/>
      <c r="HP462" s="62"/>
      <c r="HQ462" s="62"/>
      <c r="HR462" s="62"/>
      <c r="HS462" s="62"/>
      <c r="HT462" s="62"/>
      <c r="HU462" s="62"/>
      <c r="HV462" s="62"/>
      <c r="HW462" s="62"/>
      <c r="HX462" s="62"/>
      <c r="HY462" s="62"/>
      <c r="HZ462" s="62"/>
      <c r="IA462" s="62"/>
      <c r="IB462" s="62"/>
      <c r="IC462" s="62"/>
      <c r="ID462" s="62"/>
      <c r="IE462" s="62"/>
      <c r="IF462" s="62"/>
      <c r="IG462" s="62"/>
      <c r="IH462" s="62"/>
      <c r="II462" s="62"/>
      <c r="IJ462" s="62"/>
      <c r="IK462" s="62"/>
      <c r="IL462" s="62"/>
      <c r="IM462" s="62"/>
      <c r="IN462" s="62"/>
      <c r="IO462" s="62"/>
      <c r="IP462" s="62"/>
      <c r="IQ462" s="62"/>
      <c r="IR462" s="62"/>
      <c r="IS462" s="62"/>
      <c r="IT462" s="62"/>
      <c r="IU462" s="62"/>
      <c r="IV462" s="62"/>
      <c r="IW462" s="62"/>
      <c r="IX462" s="62"/>
      <c r="IY462" s="62"/>
      <c r="IZ462" s="62"/>
      <c r="JA462" s="62"/>
      <c r="JB462" s="62"/>
      <c r="JC462" s="62"/>
      <c r="JD462" s="62"/>
      <c r="JE462" s="62"/>
      <c r="JF462" s="62"/>
      <c r="JG462" s="62"/>
      <c r="JH462" s="62"/>
      <c r="JI462" s="62"/>
      <c r="JJ462" s="62"/>
      <c r="JK462" s="62"/>
      <c r="JL462" s="62"/>
      <c r="JM462" s="62"/>
      <c r="JN462" s="62"/>
      <c r="JO462" s="62"/>
      <c r="JP462" s="62"/>
      <c r="JQ462" s="62"/>
      <c r="JR462" s="62"/>
      <c r="JS462" s="62"/>
      <c r="JT462" s="62"/>
      <c r="JU462" s="62"/>
      <c r="JV462" s="62"/>
      <c r="JW462" s="62"/>
      <c r="JX462" s="62"/>
      <c r="JY462" s="62"/>
      <c r="JZ462" s="62"/>
      <c r="KA462" s="62"/>
      <c r="KB462" s="62"/>
      <c r="KC462" s="62"/>
      <c r="KD462" s="62"/>
      <c r="KE462" s="62"/>
      <c r="KF462" s="62"/>
      <c r="KG462" s="62"/>
      <c r="KH462" s="62"/>
      <c r="KI462" s="62"/>
      <c r="KJ462" s="62"/>
      <c r="KK462" s="62"/>
      <c r="KL462" s="62"/>
      <c r="KM462" s="62"/>
    </row>
    <row r="463" spans="3:299" s="13" customFormat="1" x14ac:dyDescent="0.25">
      <c r="C463" s="62"/>
      <c r="D463" s="62"/>
      <c r="E463" s="62"/>
      <c r="F463" s="62"/>
      <c r="I463" s="14"/>
      <c r="J463" s="63"/>
      <c r="K463" s="14"/>
      <c r="L463" s="63"/>
      <c r="M463" s="63"/>
      <c r="Q463" s="51"/>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c r="CS463" s="62"/>
      <c r="CT463" s="62"/>
      <c r="CU463" s="62"/>
      <c r="CV463" s="62"/>
      <c r="CW463" s="62"/>
      <c r="CX463" s="62"/>
      <c r="CY463" s="62"/>
      <c r="CZ463" s="62"/>
      <c r="DA463" s="62"/>
      <c r="DB463" s="62"/>
      <c r="DC463" s="62"/>
      <c r="DD463" s="62"/>
      <c r="DE463" s="62"/>
      <c r="DF463" s="62"/>
      <c r="DG463" s="62"/>
      <c r="DH463" s="62"/>
      <c r="DI463" s="62"/>
      <c r="DJ463" s="62"/>
      <c r="DK463" s="62"/>
      <c r="DL463" s="62"/>
      <c r="DM463" s="62"/>
      <c r="DN463" s="62"/>
      <c r="DO463" s="62"/>
      <c r="DP463" s="62"/>
      <c r="DQ463" s="62"/>
      <c r="DR463" s="62"/>
      <c r="DS463" s="62"/>
      <c r="DT463" s="62"/>
      <c r="DU463" s="62"/>
      <c r="DV463" s="62"/>
      <c r="DW463" s="62"/>
      <c r="DX463" s="62"/>
      <c r="DY463" s="62"/>
      <c r="DZ463" s="62"/>
      <c r="EA463" s="62"/>
      <c r="EB463" s="62"/>
      <c r="EC463" s="62"/>
      <c r="ED463" s="62"/>
      <c r="EE463" s="62"/>
      <c r="EF463" s="62"/>
      <c r="EG463" s="62"/>
      <c r="EH463" s="62"/>
      <c r="EI463" s="62"/>
      <c r="EJ463" s="62"/>
      <c r="EK463" s="62"/>
      <c r="EL463" s="62"/>
      <c r="EM463" s="62"/>
      <c r="EN463" s="62"/>
      <c r="EO463" s="62"/>
      <c r="EP463" s="62"/>
      <c r="EQ463" s="62"/>
      <c r="ER463" s="62"/>
      <c r="ES463" s="62"/>
      <c r="ET463" s="62"/>
      <c r="EU463" s="62"/>
      <c r="EV463" s="62"/>
      <c r="EW463" s="62"/>
      <c r="EX463" s="62"/>
      <c r="EY463" s="62"/>
      <c r="EZ463" s="62"/>
      <c r="FA463" s="62"/>
      <c r="FB463" s="62"/>
      <c r="FC463" s="62"/>
      <c r="FD463" s="62"/>
      <c r="FE463" s="62"/>
      <c r="FF463" s="62"/>
      <c r="FG463" s="62"/>
      <c r="FH463" s="62"/>
      <c r="FI463" s="62"/>
      <c r="FJ463" s="62"/>
      <c r="FK463" s="62"/>
      <c r="FL463" s="62"/>
      <c r="FM463" s="62"/>
      <c r="FN463" s="62"/>
      <c r="FO463" s="62"/>
      <c r="FP463" s="62"/>
      <c r="FQ463" s="62"/>
      <c r="FR463" s="62"/>
      <c r="FS463" s="62"/>
      <c r="FT463" s="62"/>
      <c r="FU463" s="62"/>
      <c r="FV463" s="62"/>
      <c r="FW463" s="62"/>
      <c r="FX463" s="62"/>
      <c r="FY463" s="62"/>
      <c r="FZ463" s="62"/>
      <c r="GA463" s="62"/>
      <c r="GB463" s="62"/>
      <c r="GC463" s="62"/>
      <c r="GD463" s="62"/>
      <c r="GE463" s="62"/>
      <c r="GF463" s="62"/>
      <c r="GG463" s="62"/>
      <c r="GH463" s="62"/>
      <c r="GI463" s="62"/>
      <c r="GJ463" s="62"/>
      <c r="GK463" s="62"/>
      <c r="GL463" s="62"/>
      <c r="GM463" s="62"/>
      <c r="GN463" s="62"/>
      <c r="GO463" s="62"/>
      <c r="GP463" s="62"/>
      <c r="GQ463" s="62"/>
      <c r="GR463" s="62"/>
      <c r="GS463" s="62"/>
      <c r="GT463" s="62"/>
      <c r="GU463" s="62"/>
      <c r="GV463" s="62"/>
      <c r="GW463" s="62"/>
      <c r="GX463" s="62"/>
      <c r="GY463" s="62"/>
      <c r="GZ463" s="62"/>
      <c r="HA463" s="62"/>
      <c r="HB463" s="62"/>
      <c r="HC463" s="62"/>
      <c r="HD463" s="62"/>
      <c r="HE463" s="62"/>
      <c r="HF463" s="62"/>
      <c r="HG463" s="62"/>
      <c r="HH463" s="62"/>
      <c r="HI463" s="62"/>
      <c r="HJ463" s="62"/>
      <c r="HK463" s="62"/>
      <c r="HL463" s="62"/>
      <c r="HM463" s="62"/>
      <c r="HN463" s="62"/>
      <c r="HO463" s="62"/>
      <c r="HP463" s="62"/>
      <c r="HQ463" s="62"/>
      <c r="HR463" s="62"/>
      <c r="HS463" s="62"/>
      <c r="HT463" s="62"/>
      <c r="HU463" s="62"/>
      <c r="HV463" s="62"/>
      <c r="HW463" s="62"/>
      <c r="HX463" s="62"/>
      <c r="HY463" s="62"/>
      <c r="HZ463" s="62"/>
      <c r="IA463" s="62"/>
      <c r="IB463" s="62"/>
      <c r="IC463" s="62"/>
      <c r="ID463" s="62"/>
      <c r="IE463" s="62"/>
      <c r="IF463" s="62"/>
      <c r="IG463" s="62"/>
      <c r="IH463" s="62"/>
      <c r="II463" s="62"/>
      <c r="IJ463" s="62"/>
      <c r="IK463" s="62"/>
      <c r="IL463" s="62"/>
      <c r="IM463" s="62"/>
      <c r="IN463" s="62"/>
      <c r="IO463" s="62"/>
      <c r="IP463" s="62"/>
      <c r="IQ463" s="62"/>
      <c r="IR463" s="62"/>
      <c r="IS463" s="62"/>
      <c r="IT463" s="62"/>
      <c r="IU463" s="62"/>
      <c r="IV463" s="62"/>
      <c r="IW463" s="62"/>
      <c r="IX463" s="62"/>
      <c r="IY463" s="62"/>
      <c r="IZ463" s="62"/>
      <c r="JA463" s="62"/>
      <c r="JB463" s="62"/>
      <c r="JC463" s="62"/>
      <c r="JD463" s="62"/>
      <c r="JE463" s="62"/>
      <c r="JF463" s="62"/>
      <c r="JG463" s="62"/>
      <c r="JH463" s="62"/>
      <c r="JI463" s="62"/>
      <c r="JJ463" s="62"/>
      <c r="JK463" s="62"/>
      <c r="JL463" s="62"/>
      <c r="JM463" s="62"/>
      <c r="JN463" s="62"/>
      <c r="JO463" s="62"/>
      <c r="JP463" s="62"/>
      <c r="JQ463" s="62"/>
      <c r="JR463" s="62"/>
      <c r="JS463" s="62"/>
      <c r="JT463" s="62"/>
      <c r="JU463" s="62"/>
      <c r="JV463" s="62"/>
      <c r="JW463" s="62"/>
      <c r="JX463" s="62"/>
      <c r="JY463" s="62"/>
      <c r="JZ463" s="62"/>
      <c r="KA463" s="62"/>
      <c r="KB463" s="62"/>
      <c r="KC463" s="62"/>
      <c r="KD463" s="62"/>
      <c r="KE463" s="62"/>
      <c r="KF463" s="62"/>
      <c r="KG463" s="62"/>
      <c r="KH463" s="62"/>
      <c r="KI463" s="62"/>
      <c r="KJ463" s="62"/>
      <c r="KK463" s="62"/>
      <c r="KL463" s="62"/>
      <c r="KM463" s="62"/>
    </row>
    <row r="464" spans="3:299" s="13" customFormat="1" x14ac:dyDescent="0.25">
      <c r="C464" s="62"/>
      <c r="D464" s="62"/>
      <c r="E464" s="62"/>
      <c r="F464" s="62"/>
      <c r="I464" s="14"/>
      <c r="J464" s="63"/>
      <c r="K464" s="14"/>
      <c r="L464" s="63"/>
      <c r="M464" s="63"/>
      <c r="Q464" s="51"/>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c r="CS464" s="62"/>
      <c r="CT464" s="62"/>
      <c r="CU464" s="62"/>
      <c r="CV464" s="62"/>
      <c r="CW464" s="62"/>
      <c r="CX464" s="62"/>
      <c r="CY464" s="62"/>
      <c r="CZ464" s="62"/>
      <c r="DA464" s="62"/>
      <c r="DB464" s="62"/>
      <c r="DC464" s="62"/>
      <c r="DD464" s="62"/>
      <c r="DE464" s="62"/>
      <c r="DF464" s="62"/>
      <c r="DG464" s="62"/>
      <c r="DH464" s="62"/>
      <c r="DI464" s="62"/>
      <c r="DJ464" s="62"/>
      <c r="DK464" s="62"/>
      <c r="DL464" s="62"/>
      <c r="DM464" s="62"/>
      <c r="DN464" s="62"/>
      <c r="DO464" s="62"/>
      <c r="DP464" s="62"/>
      <c r="DQ464" s="62"/>
      <c r="DR464" s="62"/>
      <c r="DS464" s="62"/>
      <c r="DT464" s="62"/>
      <c r="DU464" s="62"/>
      <c r="DV464" s="62"/>
      <c r="DW464" s="62"/>
      <c r="DX464" s="62"/>
      <c r="DY464" s="62"/>
      <c r="DZ464" s="62"/>
      <c r="EA464" s="62"/>
      <c r="EB464" s="62"/>
      <c r="EC464" s="62"/>
      <c r="ED464" s="62"/>
      <c r="EE464" s="62"/>
      <c r="EF464" s="62"/>
      <c r="EG464" s="62"/>
      <c r="EH464" s="62"/>
      <c r="EI464" s="62"/>
      <c r="EJ464" s="62"/>
      <c r="EK464" s="62"/>
      <c r="EL464" s="62"/>
      <c r="EM464" s="62"/>
      <c r="EN464" s="62"/>
      <c r="EO464" s="62"/>
      <c r="EP464" s="62"/>
      <c r="EQ464" s="62"/>
      <c r="ER464" s="62"/>
      <c r="ES464" s="62"/>
      <c r="ET464" s="62"/>
      <c r="EU464" s="62"/>
      <c r="EV464" s="62"/>
      <c r="EW464" s="62"/>
      <c r="EX464" s="62"/>
      <c r="EY464" s="62"/>
      <c r="EZ464" s="62"/>
      <c r="FA464" s="62"/>
      <c r="FB464" s="62"/>
      <c r="FC464" s="62"/>
      <c r="FD464" s="62"/>
      <c r="FE464" s="62"/>
      <c r="FF464" s="62"/>
      <c r="FG464" s="62"/>
      <c r="FH464" s="62"/>
      <c r="FI464" s="62"/>
      <c r="FJ464" s="62"/>
      <c r="FK464" s="62"/>
      <c r="FL464" s="62"/>
      <c r="FM464" s="62"/>
      <c r="FN464" s="62"/>
      <c r="FO464" s="62"/>
      <c r="FP464" s="62"/>
      <c r="FQ464" s="62"/>
      <c r="FR464" s="62"/>
      <c r="FS464" s="62"/>
      <c r="FT464" s="62"/>
      <c r="FU464" s="62"/>
      <c r="FV464" s="62"/>
      <c r="FW464" s="62"/>
      <c r="FX464" s="62"/>
      <c r="FY464" s="62"/>
      <c r="FZ464" s="62"/>
      <c r="GA464" s="62"/>
      <c r="GB464" s="62"/>
      <c r="GC464" s="62"/>
      <c r="GD464" s="62"/>
      <c r="GE464" s="62"/>
      <c r="GF464" s="62"/>
      <c r="GG464" s="62"/>
      <c r="GH464" s="62"/>
      <c r="GI464" s="62"/>
      <c r="GJ464" s="62"/>
      <c r="GK464" s="62"/>
      <c r="GL464" s="62"/>
      <c r="GM464" s="62"/>
      <c r="GN464" s="62"/>
      <c r="GO464" s="62"/>
      <c r="GP464" s="62"/>
      <c r="GQ464" s="62"/>
      <c r="GR464" s="62"/>
      <c r="GS464" s="62"/>
      <c r="GT464" s="62"/>
      <c r="GU464" s="62"/>
      <c r="GV464" s="62"/>
      <c r="GW464" s="62"/>
      <c r="GX464" s="62"/>
      <c r="GY464" s="62"/>
      <c r="GZ464" s="62"/>
      <c r="HA464" s="62"/>
      <c r="HB464" s="62"/>
      <c r="HC464" s="62"/>
      <c r="HD464" s="62"/>
      <c r="HE464" s="62"/>
      <c r="HF464" s="62"/>
      <c r="HG464" s="62"/>
      <c r="HH464" s="62"/>
      <c r="HI464" s="62"/>
      <c r="HJ464" s="62"/>
      <c r="HK464" s="62"/>
      <c r="HL464" s="62"/>
      <c r="HM464" s="62"/>
      <c r="HN464" s="62"/>
      <c r="HO464" s="62"/>
      <c r="HP464" s="62"/>
      <c r="HQ464" s="62"/>
      <c r="HR464" s="62"/>
      <c r="HS464" s="62"/>
      <c r="HT464" s="62"/>
      <c r="HU464" s="62"/>
      <c r="HV464" s="62"/>
      <c r="HW464" s="62"/>
      <c r="HX464" s="62"/>
      <c r="HY464" s="62"/>
      <c r="HZ464" s="62"/>
      <c r="IA464" s="62"/>
      <c r="IB464" s="62"/>
      <c r="IC464" s="62"/>
      <c r="ID464" s="62"/>
      <c r="IE464" s="62"/>
      <c r="IF464" s="62"/>
      <c r="IG464" s="62"/>
      <c r="IH464" s="62"/>
      <c r="II464" s="62"/>
      <c r="IJ464" s="62"/>
      <c r="IK464" s="62"/>
      <c r="IL464" s="62"/>
      <c r="IM464" s="62"/>
      <c r="IN464" s="62"/>
      <c r="IO464" s="62"/>
      <c r="IP464" s="62"/>
      <c r="IQ464" s="62"/>
      <c r="IR464" s="62"/>
      <c r="IS464" s="62"/>
      <c r="IT464" s="62"/>
      <c r="IU464" s="62"/>
      <c r="IV464" s="62"/>
      <c r="IW464" s="62"/>
      <c r="IX464" s="62"/>
      <c r="IY464" s="62"/>
      <c r="IZ464" s="62"/>
      <c r="JA464" s="62"/>
      <c r="JB464" s="62"/>
      <c r="JC464" s="62"/>
      <c r="JD464" s="62"/>
      <c r="JE464" s="62"/>
      <c r="JF464" s="62"/>
      <c r="JG464" s="62"/>
      <c r="JH464" s="62"/>
      <c r="JI464" s="62"/>
      <c r="JJ464" s="62"/>
      <c r="JK464" s="62"/>
      <c r="JL464" s="62"/>
      <c r="JM464" s="62"/>
      <c r="JN464" s="62"/>
      <c r="JO464" s="62"/>
      <c r="JP464" s="62"/>
      <c r="JQ464" s="62"/>
      <c r="JR464" s="62"/>
      <c r="JS464" s="62"/>
      <c r="JT464" s="62"/>
      <c r="JU464" s="62"/>
      <c r="JV464" s="62"/>
      <c r="JW464" s="62"/>
      <c r="JX464" s="62"/>
      <c r="JY464" s="62"/>
      <c r="JZ464" s="62"/>
      <c r="KA464" s="62"/>
      <c r="KB464" s="62"/>
      <c r="KC464" s="62"/>
      <c r="KD464" s="62"/>
      <c r="KE464" s="62"/>
      <c r="KF464" s="62"/>
      <c r="KG464" s="62"/>
      <c r="KH464" s="62"/>
      <c r="KI464" s="62"/>
      <c r="KJ464" s="62"/>
      <c r="KK464" s="62"/>
      <c r="KL464" s="62"/>
      <c r="KM464" s="62"/>
    </row>
    <row r="465" spans="3:299" s="13" customFormat="1" x14ac:dyDescent="0.25">
      <c r="C465" s="62"/>
      <c r="D465" s="62"/>
      <c r="E465" s="62"/>
      <c r="F465" s="62"/>
      <c r="I465" s="14"/>
      <c r="J465" s="63"/>
      <c r="K465" s="14"/>
      <c r="L465" s="63"/>
      <c r="M465" s="63"/>
      <c r="Q465" s="51"/>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c r="CS465" s="62"/>
      <c r="CT465" s="62"/>
      <c r="CU465" s="62"/>
      <c r="CV465" s="62"/>
      <c r="CW465" s="62"/>
      <c r="CX465" s="62"/>
      <c r="CY465" s="62"/>
      <c r="CZ465" s="62"/>
      <c r="DA465" s="62"/>
      <c r="DB465" s="62"/>
      <c r="DC465" s="62"/>
      <c r="DD465" s="62"/>
      <c r="DE465" s="62"/>
      <c r="DF465" s="62"/>
      <c r="DG465" s="62"/>
      <c r="DH465" s="62"/>
      <c r="DI465" s="62"/>
      <c r="DJ465" s="62"/>
      <c r="DK465" s="62"/>
      <c r="DL465" s="62"/>
      <c r="DM465" s="62"/>
      <c r="DN465" s="62"/>
      <c r="DO465" s="62"/>
      <c r="DP465" s="62"/>
      <c r="DQ465" s="62"/>
      <c r="DR465" s="62"/>
      <c r="DS465" s="62"/>
      <c r="DT465" s="62"/>
      <c r="DU465" s="62"/>
      <c r="DV465" s="62"/>
      <c r="DW465" s="62"/>
      <c r="DX465" s="62"/>
      <c r="DY465" s="62"/>
      <c r="DZ465" s="62"/>
      <c r="EA465" s="62"/>
      <c r="EB465" s="62"/>
      <c r="EC465" s="62"/>
      <c r="ED465" s="62"/>
      <c r="EE465" s="62"/>
      <c r="EF465" s="62"/>
      <c r="EG465" s="62"/>
      <c r="EH465" s="62"/>
      <c r="EI465" s="62"/>
      <c r="EJ465" s="62"/>
      <c r="EK465" s="62"/>
      <c r="EL465" s="62"/>
      <c r="EM465" s="62"/>
      <c r="EN465" s="62"/>
      <c r="EO465" s="62"/>
      <c r="EP465" s="62"/>
      <c r="EQ465" s="62"/>
      <c r="ER465" s="62"/>
      <c r="ES465" s="62"/>
      <c r="ET465" s="62"/>
      <c r="EU465" s="62"/>
      <c r="EV465" s="62"/>
      <c r="EW465" s="62"/>
      <c r="EX465" s="62"/>
      <c r="EY465" s="62"/>
      <c r="EZ465" s="62"/>
      <c r="FA465" s="62"/>
      <c r="FB465" s="62"/>
      <c r="FC465" s="62"/>
      <c r="FD465" s="62"/>
      <c r="FE465" s="62"/>
      <c r="FF465" s="62"/>
      <c r="FG465" s="62"/>
      <c r="FH465" s="62"/>
      <c r="FI465" s="62"/>
      <c r="FJ465" s="62"/>
      <c r="FK465" s="62"/>
      <c r="FL465" s="62"/>
      <c r="FM465" s="62"/>
      <c r="FN465" s="62"/>
      <c r="FO465" s="62"/>
      <c r="FP465" s="62"/>
      <c r="FQ465" s="62"/>
      <c r="FR465" s="62"/>
      <c r="FS465" s="62"/>
      <c r="FT465" s="62"/>
      <c r="FU465" s="62"/>
      <c r="FV465" s="62"/>
      <c r="FW465" s="62"/>
      <c r="FX465" s="62"/>
      <c r="FY465" s="62"/>
      <c r="FZ465" s="62"/>
      <c r="GA465" s="62"/>
      <c r="GB465" s="62"/>
      <c r="GC465" s="62"/>
      <c r="GD465" s="62"/>
      <c r="GE465" s="62"/>
      <c r="GF465" s="62"/>
      <c r="GG465" s="62"/>
      <c r="GH465" s="62"/>
      <c r="GI465" s="62"/>
      <c r="GJ465" s="62"/>
      <c r="GK465" s="62"/>
      <c r="GL465" s="62"/>
      <c r="GM465" s="62"/>
      <c r="GN465" s="62"/>
      <c r="GO465" s="62"/>
      <c r="GP465" s="62"/>
      <c r="GQ465" s="62"/>
      <c r="GR465" s="62"/>
      <c r="GS465" s="62"/>
      <c r="GT465" s="62"/>
      <c r="GU465" s="62"/>
      <c r="GV465" s="62"/>
      <c r="GW465" s="62"/>
      <c r="GX465" s="62"/>
      <c r="GY465" s="62"/>
      <c r="GZ465" s="62"/>
      <c r="HA465" s="62"/>
      <c r="HB465" s="62"/>
      <c r="HC465" s="62"/>
      <c r="HD465" s="62"/>
      <c r="HE465" s="62"/>
      <c r="HF465" s="62"/>
      <c r="HG465" s="62"/>
      <c r="HH465" s="62"/>
      <c r="HI465" s="62"/>
      <c r="HJ465" s="62"/>
      <c r="HK465" s="62"/>
      <c r="HL465" s="62"/>
      <c r="HM465" s="62"/>
      <c r="HN465" s="62"/>
      <c r="HO465" s="62"/>
      <c r="HP465" s="62"/>
      <c r="HQ465" s="62"/>
      <c r="HR465" s="62"/>
      <c r="HS465" s="62"/>
      <c r="HT465" s="62"/>
      <c r="HU465" s="62"/>
      <c r="HV465" s="62"/>
      <c r="HW465" s="62"/>
      <c r="HX465" s="62"/>
      <c r="HY465" s="62"/>
      <c r="HZ465" s="62"/>
      <c r="IA465" s="62"/>
      <c r="IB465" s="62"/>
      <c r="IC465" s="62"/>
      <c r="ID465" s="62"/>
      <c r="IE465" s="62"/>
      <c r="IF465" s="62"/>
      <c r="IG465" s="62"/>
      <c r="IH465" s="62"/>
      <c r="II465" s="62"/>
      <c r="IJ465" s="62"/>
      <c r="IK465" s="62"/>
      <c r="IL465" s="62"/>
      <c r="IM465" s="62"/>
      <c r="IN465" s="62"/>
      <c r="IO465" s="62"/>
      <c r="IP465" s="62"/>
      <c r="IQ465" s="62"/>
      <c r="IR465" s="62"/>
      <c r="IS465" s="62"/>
      <c r="IT465" s="62"/>
      <c r="IU465" s="62"/>
      <c r="IV465" s="62"/>
      <c r="IW465" s="62"/>
      <c r="IX465" s="62"/>
      <c r="IY465" s="62"/>
      <c r="IZ465" s="62"/>
      <c r="JA465" s="62"/>
      <c r="JB465" s="62"/>
      <c r="JC465" s="62"/>
      <c r="JD465" s="62"/>
      <c r="JE465" s="62"/>
      <c r="JF465" s="62"/>
      <c r="JG465" s="62"/>
      <c r="JH465" s="62"/>
      <c r="JI465" s="62"/>
      <c r="JJ465" s="62"/>
      <c r="JK465" s="62"/>
      <c r="JL465" s="62"/>
      <c r="JM465" s="62"/>
      <c r="JN465" s="62"/>
      <c r="JO465" s="62"/>
      <c r="JP465" s="62"/>
      <c r="JQ465" s="62"/>
      <c r="JR465" s="62"/>
      <c r="JS465" s="62"/>
      <c r="JT465" s="62"/>
      <c r="JU465" s="62"/>
      <c r="JV465" s="62"/>
      <c r="JW465" s="62"/>
      <c r="JX465" s="62"/>
      <c r="JY465" s="62"/>
      <c r="JZ465" s="62"/>
      <c r="KA465" s="62"/>
      <c r="KB465" s="62"/>
      <c r="KC465" s="62"/>
      <c r="KD465" s="62"/>
      <c r="KE465" s="62"/>
      <c r="KF465" s="62"/>
      <c r="KG465" s="62"/>
      <c r="KH465" s="62"/>
      <c r="KI465" s="62"/>
      <c r="KJ465" s="62"/>
      <c r="KK465" s="62"/>
      <c r="KL465" s="62"/>
      <c r="KM465" s="62"/>
    </row>
    <row r="466" spans="3:299" s="13" customFormat="1" x14ac:dyDescent="0.25">
      <c r="C466" s="62"/>
      <c r="D466" s="62"/>
      <c r="E466" s="62"/>
      <c r="F466" s="62"/>
      <c r="I466" s="14"/>
      <c r="J466" s="63"/>
      <c r="K466" s="14"/>
      <c r="L466" s="63"/>
      <c r="M466" s="63"/>
      <c r="Q466" s="51"/>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c r="CS466" s="62"/>
      <c r="CT466" s="62"/>
      <c r="CU466" s="62"/>
      <c r="CV466" s="62"/>
      <c r="CW466" s="62"/>
      <c r="CX466" s="62"/>
      <c r="CY466" s="62"/>
      <c r="CZ466" s="62"/>
      <c r="DA466" s="62"/>
      <c r="DB466" s="62"/>
      <c r="DC466" s="62"/>
      <c r="DD466" s="62"/>
      <c r="DE466" s="62"/>
      <c r="DF466" s="62"/>
      <c r="DG466" s="62"/>
      <c r="DH466" s="62"/>
      <c r="DI466" s="62"/>
      <c r="DJ466" s="62"/>
      <c r="DK466" s="62"/>
      <c r="DL466" s="62"/>
      <c r="DM466" s="62"/>
      <c r="DN466" s="62"/>
      <c r="DO466" s="62"/>
      <c r="DP466" s="62"/>
      <c r="DQ466" s="62"/>
      <c r="DR466" s="62"/>
      <c r="DS466" s="62"/>
      <c r="DT466" s="62"/>
      <c r="DU466" s="62"/>
      <c r="DV466" s="62"/>
      <c r="DW466" s="62"/>
      <c r="DX466" s="62"/>
      <c r="DY466" s="62"/>
      <c r="DZ466" s="62"/>
      <c r="EA466" s="62"/>
      <c r="EB466" s="62"/>
      <c r="EC466" s="62"/>
      <c r="ED466" s="62"/>
      <c r="EE466" s="62"/>
      <c r="EF466" s="62"/>
      <c r="EG466" s="62"/>
      <c r="EH466" s="62"/>
      <c r="EI466" s="62"/>
      <c r="EJ466" s="62"/>
      <c r="EK466" s="62"/>
      <c r="EL466" s="62"/>
      <c r="EM466" s="62"/>
      <c r="EN466" s="62"/>
      <c r="EO466" s="62"/>
      <c r="EP466" s="62"/>
      <c r="EQ466" s="62"/>
      <c r="ER466" s="62"/>
      <c r="ES466" s="62"/>
      <c r="ET466" s="62"/>
      <c r="EU466" s="62"/>
      <c r="EV466" s="62"/>
      <c r="EW466" s="62"/>
      <c r="EX466" s="62"/>
      <c r="EY466" s="62"/>
      <c r="EZ466" s="62"/>
      <c r="FA466" s="62"/>
      <c r="FB466" s="62"/>
      <c r="FC466" s="62"/>
      <c r="FD466" s="62"/>
      <c r="FE466" s="62"/>
      <c r="FF466" s="62"/>
      <c r="FG466" s="62"/>
      <c r="FH466" s="62"/>
      <c r="FI466" s="62"/>
      <c r="FJ466" s="62"/>
      <c r="FK466" s="62"/>
      <c r="FL466" s="62"/>
      <c r="FM466" s="62"/>
      <c r="FN466" s="62"/>
      <c r="FO466" s="62"/>
      <c r="FP466" s="62"/>
      <c r="FQ466" s="62"/>
      <c r="FR466" s="62"/>
      <c r="FS466" s="62"/>
      <c r="FT466" s="62"/>
      <c r="FU466" s="62"/>
      <c r="FV466" s="62"/>
      <c r="FW466" s="62"/>
      <c r="FX466" s="62"/>
      <c r="FY466" s="62"/>
      <c r="FZ466" s="62"/>
      <c r="GA466" s="62"/>
      <c r="GB466" s="62"/>
      <c r="GC466" s="62"/>
      <c r="GD466" s="62"/>
      <c r="GE466" s="62"/>
      <c r="GF466" s="62"/>
      <c r="GG466" s="62"/>
      <c r="GH466" s="62"/>
      <c r="GI466" s="62"/>
      <c r="GJ466" s="62"/>
      <c r="GK466" s="62"/>
      <c r="GL466" s="62"/>
      <c r="GM466" s="62"/>
      <c r="GN466" s="62"/>
      <c r="GO466" s="62"/>
      <c r="GP466" s="62"/>
      <c r="GQ466" s="62"/>
      <c r="GR466" s="62"/>
      <c r="GS466" s="62"/>
      <c r="GT466" s="62"/>
      <c r="GU466" s="62"/>
      <c r="GV466" s="62"/>
      <c r="GW466" s="62"/>
      <c r="GX466" s="62"/>
      <c r="GY466" s="62"/>
      <c r="GZ466" s="62"/>
      <c r="HA466" s="62"/>
      <c r="HB466" s="62"/>
      <c r="HC466" s="62"/>
      <c r="HD466" s="62"/>
      <c r="HE466" s="62"/>
      <c r="HF466" s="62"/>
      <c r="HG466" s="62"/>
      <c r="HH466" s="62"/>
      <c r="HI466" s="62"/>
      <c r="HJ466" s="62"/>
      <c r="HK466" s="62"/>
      <c r="HL466" s="62"/>
      <c r="HM466" s="62"/>
      <c r="HN466" s="62"/>
      <c r="HO466" s="62"/>
      <c r="HP466" s="62"/>
      <c r="HQ466" s="62"/>
      <c r="HR466" s="62"/>
      <c r="HS466" s="62"/>
      <c r="HT466" s="62"/>
      <c r="HU466" s="62"/>
      <c r="HV466" s="62"/>
      <c r="HW466" s="62"/>
      <c r="HX466" s="62"/>
      <c r="HY466" s="62"/>
      <c r="HZ466" s="62"/>
      <c r="IA466" s="62"/>
      <c r="IB466" s="62"/>
      <c r="IC466" s="62"/>
      <c r="ID466" s="62"/>
      <c r="IE466" s="62"/>
      <c r="IF466" s="62"/>
      <c r="IG466" s="62"/>
      <c r="IH466" s="62"/>
      <c r="II466" s="62"/>
      <c r="IJ466" s="62"/>
      <c r="IK466" s="62"/>
      <c r="IL466" s="62"/>
      <c r="IM466" s="62"/>
      <c r="IN466" s="62"/>
      <c r="IO466" s="62"/>
      <c r="IP466" s="62"/>
      <c r="IQ466" s="62"/>
      <c r="IR466" s="62"/>
      <c r="IS466" s="62"/>
      <c r="IT466" s="62"/>
      <c r="IU466" s="62"/>
      <c r="IV466" s="62"/>
      <c r="IW466" s="62"/>
      <c r="IX466" s="62"/>
      <c r="IY466" s="62"/>
      <c r="IZ466" s="62"/>
      <c r="JA466" s="62"/>
      <c r="JB466" s="62"/>
      <c r="JC466" s="62"/>
      <c r="JD466" s="62"/>
      <c r="JE466" s="62"/>
      <c r="JF466" s="62"/>
      <c r="JG466" s="62"/>
      <c r="JH466" s="62"/>
      <c r="JI466" s="62"/>
      <c r="JJ466" s="62"/>
      <c r="JK466" s="62"/>
      <c r="JL466" s="62"/>
      <c r="JM466" s="62"/>
      <c r="JN466" s="62"/>
      <c r="JO466" s="62"/>
      <c r="JP466" s="62"/>
      <c r="JQ466" s="62"/>
      <c r="JR466" s="62"/>
      <c r="JS466" s="62"/>
      <c r="JT466" s="62"/>
      <c r="JU466" s="62"/>
      <c r="JV466" s="62"/>
      <c r="JW466" s="62"/>
      <c r="JX466" s="62"/>
      <c r="JY466" s="62"/>
      <c r="JZ466" s="62"/>
      <c r="KA466" s="62"/>
      <c r="KB466" s="62"/>
      <c r="KC466" s="62"/>
      <c r="KD466" s="62"/>
      <c r="KE466" s="62"/>
      <c r="KF466" s="62"/>
      <c r="KG466" s="62"/>
      <c r="KH466" s="62"/>
      <c r="KI466" s="62"/>
      <c r="KJ466" s="62"/>
      <c r="KK466" s="62"/>
      <c r="KL466" s="62"/>
      <c r="KM466" s="62"/>
    </row>
    <row r="467" spans="3:299" s="13" customFormat="1" x14ac:dyDescent="0.25">
      <c r="C467" s="62"/>
      <c r="D467" s="62"/>
      <c r="E467" s="62"/>
      <c r="F467" s="62"/>
      <c r="I467" s="14"/>
      <c r="J467" s="63"/>
      <c r="K467" s="14"/>
      <c r="L467" s="63"/>
      <c r="M467" s="63"/>
      <c r="Q467" s="51"/>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c r="CS467" s="62"/>
      <c r="CT467" s="62"/>
      <c r="CU467" s="62"/>
      <c r="CV467" s="62"/>
      <c r="CW467" s="62"/>
      <c r="CX467" s="62"/>
      <c r="CY467" s="62"/>
      <c r="CZ467" s="62"/>
      <c r="DA467" s="62"/>
      <c r="DB467" s="62"/>
      <c r="DC467" s="62"/>
      <c r="DD467" s="62"/>
      <c r="DE467" s="62"/>
      <c r="DF467" s="62"/>
      <c r="DG467" s="62"/>
      <c r="DH467" s="62"/>
      <c r="DI467" s="62"/>
      <c r="DJ467" s="62"/>
      <c r="DK467" s="62"/>
      <c r="DL467" s="62"/>
      <c r="DM467" s="62"/>
      <c r="DN467" s="62"/>
      <c r="DO467" s="62"/>
      <c r="DP467" s="62"/>
      <c r="DQ467" s="62"/>
      <c r="DR467" s="62"/>
      <c r="DS467" s="62"/>
      <c r="DT467" s="62"/>
      <c r="DU467" s="62"/>
      <c r="DV467" s="62"/>
      <c r="DW467" s="62"/>
      <c r="DX467" s="62"/>
      <c r="DY467" s="62"/>
      <c r="DZ467" s="62"/>
      <c r="EA467" s="62"/>
      <c r="EB467" s="62"/>
      <c r="EC467" s="62"/>
      <c r="ED467" s="62"/>
      <c r="EE467" s="62"/>
      <c r="EF467" s="62"/>
      <c r="EG467" s="62"/>
      <c r="EH467" s="62"/>
      <c r="EI467" s="62"/>
      <c r="EJ467" s="62"/>
      <c r="EK467" s="62"/>
      <c r="EL467" s="62"/>
      <c r="EM467" s="62"/>
      <c r="EN467" s="62"/>
      <c r="EO467" s="62"/>
      <c r="EP467" s="62"/>
      <c r="EQ467" s="62"/>
      <c r="ER467" s="62"/>
      <c r="ES467" s="62"/>
      <c r="ET467" s="62"/>
      <c r="EU467" s="62"/>
      <c r="EV467" s="62"/>
      <c r="EW467" s="62"/>
      <c r="EX467" s="62"/>
      <c r="EY467" s="62"/>
      <c r="EZ467" s="62"/>
      <c r="FA467" s="62"/>
      <c r="FB467" s="62"/>
      <c r="FC467" s="62"/>
      <c r="FD467" s="62"/>
      <c r="FE467" s="62"/>
      <c r="FF467" s="62"/>
      <c r="FG467" s="62"/>
      <c r="FH467" s="62"/>
      <c r="FI467" s="62"/>
      <c r="FJ467" s="62"/>
      <c r="FK467" s="62"/>
      <c r="FL467" s="62"/>
      <c r="FM467" s="62"/>
      <c r="FN467" s="62"/>
      <c r="FO467" s="62"/>
      <c r="FP467" s="62"/>
      <c r="FQ467" s="62"/>
      <c r="FR467" s="62"/>
      <c r="FS467" s="62"/>
      <c r="FT467" s="62"/>
      <c r="FU467" s="62"/>
      <c r="FV467" s="62"/>
      <c r="FW467" s="62"/>
      <c r="FX467" s="62"/>
      <c r="FY467" s="62"/>
      <c r="FZ467" s="62"/>
      <c r="GA467" s="62"/>
      <c r="GB467" s="62"/>
      <c r="GC467" s="62"/>
      <c r="GD467" s="62"/>
      <c r="GE467" s="62"/>
      <c r="GF467" s="62"/>
      <c r="GG467" s="62"/>
      <c r="GH467" s="62"/>
      <c r="GI467" s="62"/>
      <c r="GJ467" s="62"/>
      <c r="GK467" s="62"/>
      <c r="GL467" s="62"/>
      <c r="GM467" s="62"/>
      <c r="GN467" s="62"/>
      <c r="GO467" s="62"/>
      <c r="GP467" s="62"/>
      <c r="GQ467" s="62"/>
      <c r="GR467" s="62"/>
      <c r="GS467" s="62"/>
      <c r="GT467" s="62"/>
      <c r="GU467" s="62"/>
      <c r="GV467" s="62"/>
      <c r="GW467" s="62"/>
      <c r="GX467" s="62"/>
      <c r="GY467" s="62"/>
      <c r="GZ467" s="62"/>
      <c r="HA467" s="62"/>
      <c r="HB467" s="62"/>
      <c r="HC467" s="62"/>
      <c r="HD467" s="62"/>
      <c r="HE467" s="62"/>
      <c r="HF467" s="62"/>
      <c r="HG467" s="62"/>
      <c r="HH467" s="62"/>
      <c r="HI467" s="62"/>
      <c r="HJ467" s="62"/>
      <c r="HK467" s="62"/>
      <c r="HL467" s="62"/>
      <c r="HM467" s="62"/>
      <c r="HN467" s="62"/>
      <c r="HO467" s="62"/>
      <c r="HP467" s="62"/>
      <c r="HQ467" s="62"/>
      <c r="HR467" s="62"/>
      <c r="HS467" s="62"/>
      <c r="HT467" s="62"/>
      <c r="HU467" s="62"/>
      <c r="HV467" s="62"/>
      <c r="HW467" s="62"/>
      <c r="HX467" s="62"/>
      <c r="HY467" s="62"/>
      <c r="HZ467" s="62"/>
      <c r="IA467" s="62"/>
      <c r="IB467" s="62"/>
      <c r="IC467" s="62"/>
      <c r="ID467" s="62"/>
      <c r="IE467" s="62"/>
      <c r="IF467" s="62"/>
      <c r="IG467" s="62"/>
      <c r="IH467" s="62"/>
      <c r="II467" s="62"/>
      <c r="IJ467" s="62"/>
      <c r="IK467" s="62"/>
      <c r="IL467" s="62"/>
      <c r="IM467" s="62"/>
      <c r="IN467" s="62"/>
      <c r="IO467" s="62"/>
      <c r="IP467" s="62"/>
      <c r="IQ467" s="62"/>
      <c r="IR467" s="62"/>
      <c r="IS467" s="62"/>
      <c r="IT467" s="62"/>
      <c r="IU467" s="62"/>
      <c r="IV467" s="62"/>
      <c r="IW467" s="62"/>
      <c r="IX467" s="62"/>
      <c r="IY467" s="62"/>
      <c r="IZ467" s="62"/>
      <c r="JA467" s="62"/>
      <c r="JB467" s="62"/>
      <c r="JC467" s="62"/>
      <c r="JD467" s="62"/>
      <c r="JE467" s="62"/>
      <c r="JF467" s="62"/>
      <c r="JG467" s="62"/>
      <c r="JH467" s="62"/>
      <c r="JI467" s="62"/>
      <c r="JJ467" s="62"/>
      <c r="JK467" s="62"/>
      <c r="JL467" s="62"/>
      <c r="JM467" s="62"/>
      <c r="JN467" s="62"/>
      <c r="JO467" s="62"/>
      <c r="JP467" s="62"/>
      <c r="JQ467" s="62"/>
      <c r="JR467" s="62"/>
      <c r="JS467" s="62"/>
      <c r="JT467" s="62"/>
      <c r="JU467" s="62"/>
      <c r="JV467" s="62"/>
      <c r="JW467" s="62"/>
      <c r="JX467" s="62"/>
      <c r="JY467" s="62"/>
      <c r="JZ467" s="62"/>
      <c r="KA467" s="62"/>
      <c r="KB467" s="62"/>
      <c r="KC467" s="62"/>
      <c r="KD467" s="62"/>
      <c r="KE467" s="62"/>
      <c r="KF467" s="62"/>
      <c r="KG467" s="62"/>
      <c r="KH467" s="62"/>
      <c r="KI467" s="62"/>
      <c r="KJ467" s="62"/>
      <c r="KK467" s="62"/>
      <c r="KL467" s="62"/>
      <c r="KM467" s="62"/>
    </row>
    <row r="468" spans="3:299" s="13" customFormat="1" x14ac:dyDescent="0.25">
      <c r="C468" s="62"/>
      <c r="D468" s="62"/>
      <c r="E468" s="62"/>
      <c r="F468" s="62"/>
      <c r="I468" s="14"/>
      <c r="J468" s="63"/>
      <c r="K468" s="14"/>
      <c r="L468" s="63"/>
      <c r="M468" s="63"/>
      <c r="Q468" s="51"/>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c r="CS468" s="62"/>
      <c r="CT468" s="62"/>
      <c r="CU468" s="62"/>
      <c r="CV468" s="62"/>
      <c r="CW468" s="62"/>
      <c r="CX468" s="62"/>
      <c r="CY468" s="62"/>
      <c r="CZ468" s="62"/>
      <c r="DA468" s="62"/>
      <c r="DB468" s="62"/>
      <c r="DC468" s="62"/>
      <c r="DD468" s="62"/>
      <c r="DE468" s="62"/>
      <c r="DF468" s="62"/>
      <c r="DG468" s="62"/>
      <c r="DH468" s="62"/>
      <c r="DI468" s="62"/>
      <c r="DJ468" s="62"/>
      <c r="DK468" s="62"/>
      <c r="DL468" s="62"/>
      <c r="DM468" s="62"/>
      <c r="DN468" s="62"/>
      <c r="DO468" s="62"/>
      <c r="DP468" s="62"/>
      <c r="DQ468" s="62"/>
      <c r="DR468" s="62"/>
      <c r="DS468" s="62"/>
      <c r="DT468" s="62"/>
      <c r="DU468" s="62"/>
      <c r="DV468" s="62"/>
      <c r="DW468" s="62"/>
      <c r="DX468" s="62"/>
      <c r="DY468" s="62"/>
      <c r="DZ468" s="62"/>
      <c r="EA468" s="62"/>
      <c r="EB468" s="62"/>
      <c r="EC468" s="62"/>
      <c r="ED468" s="62"/>
      <c r="EE468" s="62"/>
      <c r="EF468" s="62"/>
      <c r="EG468" s="62"/>
      <c r="EH468" s="62"/>
      <c r="EI468" s="62"/>
      <c r="EJ468" s="62"/>
      <c r="EK468" s="62"/>
      <c r="EL468" s="62"/>
      <c r="EM468" s="62"/>
      <c r="EN468" s="62"/>
      <c r="EO468" s="62"/>
      <c r="EP468" s="62"/>
      <c r="EQ468" s="62"/>
      <c r="ER468" s="62"/>
      <c r="ES468" s="62"/>
      <c r="ET468" s="62"/>
      <c r="EU468" s="62"/>
      <c r="EV468" s="62"/>
      <c r="EW468" s="62"/>
      <c r="EX468" s="62"/>
      <c r="EY468" s="62"/>
      <c r="EZ468" s="62"/>
      <c r="FA468" s="62"/>
      <c r="FB468" s="62"/>
      <c r="FC468" s="62"/>
      <c r="FD468" s="62"/>
      <c r="FE468" s="62"/>
      <c r="FF468" s="62"/>
      <c r="FG468" s="62"/>
      <c r="FH468" s="62"/>
      <c r="FI468" s="62"/>
      <c r="FJ468" s="62"/>
      <c r="FK468" s="62"/>
      <c r="FL468" s="62"/>
      <c r="FM468" s="62"/>
      <c r="FN468" s="62"/>
      <c r="FO468" s="62"/>
      <c r="FP468" s="62"/>
      <c r="FQ468" s="62"/>
      <c r="FR468" s="62"/>
      <c r="FS468" s="62"/>
      <c r="FT468" s="62"/>
      <c r="FU468" s="62"/>
      <c r="FV468" s="62"/>
      <c r="FW468" s="62"/>
      <c r="FX468" s="62"/>
      <c r="FY468" s="62"/>
      <c r="FZ468" s="62"/>
      <c r="GA468" s="62"/>
      <c r="GB468" s="62"/>
      <c r="GC468" s="62"/>
      <c r="GD468" s="62"/>
      <c r="GE468" s="62"/>
      <c r="GF468" s="62"/>
      <c r="GG468" s="62"/>
      <c r="GH468" s="62"/>
      <c r="GI468" s="62"/>
      <c r="GJ468" s="62"/>
      <c r="GK468" s="62"/>
      <c r="GL468" s="62"/>
      <c r="GM468" s="62"/>
      <c r="GN468" s="62"/>
      <c r="GO468" s="62"/>
      <c r="GP468" s="62"/>
      <c r="GQ468" s="62"/>
      <c r="GR468" s="62"/>
      <c r="GS468" s="62"/>
      <c r="GT468" s="62"/>
      <c r="GU468" s="62"/>
      <c r="GV468" s="62"/>
      <c r="GW468" s="62"/>
      <c r="GX468" s="62"/>
      <c r="GY468" s="62"/>
      <c r="GZ468" s="62"/>
      <c r="HA468" s="62"/>
      <c r="HB468" s="62"/>
      <c r="HC468" s="62"/>
      <c r="HD468" s="62"/>
      <c r="HE468" s="62"/>
      <c r="HF468" s="62"/>
      <c r="HG468" s="62"/>
      <c r="HH468" s="62"/>
      <c r="HI468" s="62"/>
      <c r="HJ468" s="62"/>
      <c r="HK468" s="62"/>
      <c r="HL468" s="62"/>
      <c r="HM468" s="62"/>
      <c r="HN468" s="62"/>
      <c r="HO468" s="62"/>
      <c r="HP468" s="62"/>
      <c r="HQ468" s="62"/>
      <c r="HR468" s="62"/>
      <c r="HS468" s="62"/>
      <c r="HT468" s="62"/>
      <c r="HU468" s="62"/>
      <c r="HV468" s="62"/>
      <c r="HW468" s="62"/>
      <c r="HX468" s="62"/>
      <c r="HY468" s="62"/>
      <c r="HZ468" s="62"/>
      <c r="IA468" s="62"/>
      <c r="IB468" s="62"/>
      <c r="IC468" s="62"/>
      <c r="ID468" s="62"/>
      <c r="IE468" s="62"/>
      <c r="IF468" s="62"/>
      <c r="IG468" s="62"/>
      <c r="IH468" s="62"/>
      <c r="II468" s="62"/>
      <c r="IJ468" s="62"/>
      <c r="IK468" s="62"/>
      <c r="IL468" s="62"/>
      <c r="IM468" s="62"/>
      <c r="IN468" s="62"/>
      <c r="IO468" s="62"/>
      <c r="IP468" s="62"/>
      <c r="IQ468" s="62"/>
      <c r="IR468" s="62"/>
      <c r="IS468" s="62"/>
      <c r="IT468" s="62"/>
      <c r="IU468" s="62"/>
      <c r="IV468" s="62"/>
      <c r="IW468" s="62"/>
      <c r="IX468" s="62"/>
      <c r="IY468" s="62"/>
      <c r="IZ468" s="62"/>
      <c r="JA468" s="62"/>
      <c r="JB468" s="62"/>
      <c r="JC468" s="62"/>
      <c r="JD468" s="62"/>
      <c r="JE468" s="62"/>
      <c r="JF468" s="62"/>
      <c r="JG468" s="62"/>
      <c r="JH468" s="62"/>
      <c r="JI468" s="62"/>
      <c r="JJ468" s="62"/>
      <c r="JK468" s="62"/>
      <c r="JL468" s="62"/>
      <c r="JM468" s="62"/>
      <c r="JN468" s="62"/>
      <c r="JO468" s="62"/>
      <c r="JP468" s="62"/>
      <c r="JQ468" s="62"/>
      <c r="JR468" s="62"/>
      <c r="JS468" s="62"/>
      <c r="JT468" s="62"/>
      <c r="JU468" s="62"/>
      <c r="JV468" s="62"/>
      <c r="JW468" s="62"/>
      <c r="JX468" s="62"/>
      <c r="JY468" s="62"/>
      <c r="JZ468" s="62"/>
      <c r="KA468" s="62"/>
      <c r="KB468" s="62"/>
      <c r="KC468" s="62"/>
      <c r="KD468" s="62"/>
      <c r="KE468" s="62"/>
      <c r="KF468" s="62"/>
      <c r="KG468" s="62"/>
      <c r="KH468" s="62"/>
      <c r="KI468" s="62"/>
      <c r="KJ468" s="62"/>
      <c r="KK468" s="62"/>
      <c r="KL468" s="62"/>
      <c r="KM468" s="62"/>
    </row>
    <row r="469" spans="3:299" s="13" customFormat="1" x14ac:dyDescent="0.25">
      <c r="C469" s="62"/>
      <c r="D469" s="62"/>
      <c r="E469" s="62"/>
      <c r="F469" s="62"/>
      <c r="I469" s="14"/>
      <c r="J469" s="63"/>
      <c r="K469" s="14"/>
      <c r="L469" s="63"/>
      <c r="M469" s="63"/>
      <c r="Q469" s="51"/>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c r="CS469" s="62"/>
      <c r="CT469" s="62"/>
      <c r="CU469" s="62"/>
      <c r="CV469" s="62"/>
      <c r="CW469" s="62"/>
      <c r="CX469" s="62"/>
      <c r="CY469" s="62"/>
      <c r="CZ469" s="62"/>
      <c r="DA469" s="62"/>
      <c r="DB469" s="62"/>
      <c r="DC469" s="62"/>
      <c r="DD469" s="62"/>
      <c r="DE469" s="62"/>
      <c r="DF469" s="62"/>
      <c r="DG469" s="62"/>
      <c r="DH469" s="62"/>
      <c r="DI469" s="62"/>
      <c r="DJ469" s="62"/>
      <c r="DK469" s="62"/>
      <c r="DL469" s="62"/>
      <c r="DM469" s="62"/>
      <c r="DN469" s="62"/>
      <c r="DO469" s="62"/>
      <c r="DP469" s="62"/>
      <c r="DQ469" s="62"/>
      <c r="DR469" s="62"/>
      <c r="DS469" s="62"/>
      <c r="DT469" s="62"/>
      <c r="DU469" s="62"/>
      <c r="DV469" s="62"/>
      <c r="DW469" s="62"/>
      <c r="DX469" s="62"/>
      <c r="DY469" s="62"/>
      <c r="DZ469" s="62"/>
      <c r="EA469" s="62"/>
      <c r="EB469" s="62"/>
      <c r="EC469" s="62"/>
      <c r="ED469" s="62"/>
      <c r="EE469" s="62"/>
      <c r="EF469" s="62"/>
      <c r="EG469" s="62"/>
      <c r="EH469" s="62"/>
      <c r="EI469" s="62"/>
      <c r="EJ469" s="62"/>
      <c r="EK469" s="62"/>
      <c r="EL469" s="62"/>
      <c r="EM469" s="62"/>
      <c r="EN469" s="62"/>
      <c r="EO469" s="62"/>
      <c r="EP469" s="62"/>
      <c r="EQ469" s="62"/>
      <c r="ER469" s="62"/>
      <c r="ES469" s="62"/>
      <c r="ET469" s="62"/>
      <c r="EU469" s="62"/>
      <c r="EV469" s="62"/>
      <c r="EW469" s="62"/>
      <c r="EX469" s="62"/>
      <c r="EY469" s="62"/>
      <c r="EZ469" s="62"/>
      <c r="FA469" s="62"/>
      <c r="FB469" s="62"/>
      <c r="FC469" s="62"/>
      <c r="FD469" s="62"/>
      <c r="FE469" s="62"/>
      <c r="FF469" s="62"/>
      <c r="FG469" s="62"/>
      <c r="FH469" s="62"/>
      <c r="FI469" s="62"/>
      <c r="FJ469" s="62"/>
      <c r="FK469" s="62"/>
      <c r="FL469" s="62"/>
      <c r="FM469" s="62"/>
      <c r="FN469" s="62"/>
      <c r="FO469" s="62"/>
      <c r="FP469" s="62"/>
      <c r="FQ469" s="62"/>
      <c r="FR469" s="62"/>
      <c r="FS469" s="62"/>
      <c r="FT469" s="62"/>
      <c r="FU469" s="62"/>
      <c r="FV469" s="62"/>
      <c r="FW469" s="62"/>
      <c r="FX469" s="62"/>
      <c r="FY469" s="62"/>
      <c r="FZ469" s="62"/>
      <c r="GA469" s="62"/>
      <c r="GB469" s="62"/>
      <c r="GC469" s="62"/>
      <c r="GD469" s="62"/>
      <c r="GE469" s="62"/>
      <c r="GF469" s="62"/>
      <c r="GG469" s="62"/>
      <c r="GH469" s="62"/>
      <c r="GI469" s="62"/>
      <c r="GJ469" s="62"/>
      <c r="GK469" s="62"/>
      <c r="GL469" s="62"/>
      <c r="GM469" s="62"/>
      <c r="GN469" s="62"/>
      <c r="GO469" s="62"/>
      <c r="GP469" s="62"/>
      <c r="GQ469" s="62"/>
      <c r="GR469" s="62"/>
      <c r="GS469" s="62"/>
      <c r="GT469" s="62"/>
      <c r="GU469" s="62"/>
      <c r="GV469" s="62"/>
      <c r="GW469" s="62"/>
      <c r="GX469" s="62"/>
      <c r="GY469" s="62"/>
      <c r="GZ469" s="62"/>
      <c r="HA469" s="62"/>
      <c r="HB469" s="62"/>
      <c r="HC469" s="62"/>
      <c r="HD469" s="62"/>
      <c r="HE469" s="62"/>
      <c r="HF469" s="62"/>
      <c r="HG469" s="62"/>
      <c r="HH469" s="62"/>
      <c r="HI469" s="62"/>
      <c r="HJ469" s="62"/>
      <c r="HK469" s="62"/>
      <c r="HL469" s="62"/>
      <c r="HM469" s="62"/>
      <c r="HN469" s="62"/>
      <c r="HO469" s="62"/>
      <c r="HP469" s="62"/>
      <c r="HQ469" s="62"/>
      <c r="HR469" s="62"/>
      <c r="HS469" s="62"/>
      <c r="HT469" s="62"/>
      <c r="HU469" s="62"/>
      <c r="HV469" s="62"/>
      <c r="HW469" s="62"/>
      <c r="HX469" s="62"/>
      <c r="HY469" s="62"/>
      <c r="HZ469" s="62"/>
      <c r="IA469" s="62"/>
      <c r="IB469" s="62"/>
      <c r="IC469" s="62"/>
      <c r="ID469" s="62"/>
      <c r="IE469" s="62"/>
      <c r="IF469" s="62"/>
      <c r="IG469" s="62"/>
      <c r="IH469" s="62"/>
      <c r="II469" s="62"/>
      <c r="IJ469" s="62"/>
      <c r="IK469" s="62"/>
      <c r="IL469" s="62"/>
      <c r="IM469" s="62"/>
      <c r="IN469" s="62"/>
      <c r="IO469" s="62"/>
      <c r="IP469" s="62"/>
      <c r="IQ469" s="62"/>
      <c r="IR469" s="62"/>
      <c r="IS469" s="62"/>
      <c r="IT469" s="62"/>
      <c r="IU469" s="62"/>
      <c r="IV469" s="62"/>
      <c r="IW469" s="62"/>
      <c r="IX469" s="62"/>
      <c r="IY469" s="62"/>
      <c r="IZ469" s="62"/>
      <c r="JA469" s="62"/>
      <c r="JB469" s="62"/>
      <c r="JC469" s="62"/>
      <c r="JD469" s="62"/>
      <c r="JE469" s="62"/>
      <c r="JF469" s="62"/>
      <c r="JG469" s="62"/>
      <c r="JH469" s="62"/>
      <c r="JI469" s="62"/>
      <c r="JJ469" s="62"/>
      <c r="JK469" s="62"/>
      <c r="JL469" s="62"/>
      <c r="JM469" s="62"/>
      <c r="JN469" s="62"/>
      <c r="JO469" s="62"/>
      <c r="JP469" s="62"/>
      <c r="JQ469" s="62"/>
      <c r="JR469" s="62"/>
      <c r="JS469" s="62"/>
      <c r="JT469" s="62"/>
      <c r="JU469" s="62"/>
      <c r="JV469" s="62"/>
      <c r="JW469" s="62"/>
      <c r="JX469" s="62"/>
      <c r="JY469" s="62"/>
      <c r="JZ469" s="62"/>
      <c r="KA469" s="62"/>
      <c r="KB469" s="62"/>
      <c r="KC469" s="62"/>
      <c r="KD469" s="62"/>
      <c r="KE469" s="62"/>
      <c r="KF469" s="62"/>
      <c r="KG469" s="62"/>
      <c r="KH469" s="62"/>
      <c r="KI469" s="62"/>
      <c r="KJ469" s="62"/>
      <c r="KK469" s="62"/>
      <c r="KL469" s="62"/>
      <c r="KM469" s="62"/>
    </row>
    <row r="470" spans="3:299" s="13" customFormat="1" x14ac:dyDescent="0.25">
      <c r="C470" s="62"/>
      <c r="D470" s="62"/>
      <c r="E470" s="62"/>
      <c r="F470" s="62"/>
      <c r="I470" s="14"/>
      <c r="J470" s="63"/>
      <c r="K470" s="14"/>
      <c r="L470" s="63"/>
      <c r="M470" s="63"/>
      <c r="Q470" s="51"/>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O470" s="62"/>
      <c r="DP470" s="62"/>
      <c r="DQ470" s="62"/>
      <c r="DR470" s="62"/>
      <c r="DS470" s="62"/>
      <c r="DT470" s="62"/>
      <c r="DU470" s="62"/>
      <c r="DV470" s="62"/>
      <c r="DW470" s="62"/>
      <c r="DX470" s="62"/>
      <c r="DY470" s="62"/>
      <c r="DZ470" s="62"/>
      <c r="EA470" s="62"/>
      <c r="EB470" s="62"/>
      <c r="EC470" s="62"/>
      <c r="ED470" s="62"/>
      <c r="EE470" s="62"/>
      <c r="EF470" s="62"/>
      <c r="EG470" s="62"/>
      <c r="EH470" s="62"/>
      <c r="EI470" s="62"/>
      <c r="EJ470" s="62"/>
      <c r="EK470" s="62"/>
      <c r="EL470" s="62"/>
      <c r="EM470" s="62"/>
      <c r="EN470" s="62"/>
      <c r="EO470" s="62"/>
      <c r="EP470" s="62"/>
      <c r="EQ470" s="62"/>
      <c r="ER470" s="62"/>
      <c r="ES470" s="62"/>
      <c r="ET470" s="62"/>
      <c r="EU470" s="62"/>
      <c r="EV470" s="62"/>
      <c r="EW470" s="62"/>
      <c r="EX470" s="62"/>
      <c r="EY470" s="62"/>
      <c r="EZ470" s="62"/>
      <c r="FA470" s="62"/>
      <c r="FB470" s="62"/>
      <c r="FC470" s="62"/>
      <c r="FD470" s="62"/>
      <c r="FE470" s="62"/>
      <c r="FF470" s="62"/>
      <c r="FG470" s="62"/>
      <c r="FH470" s="62"/>
      <c r="FI470" s="62"/>
      <c r="FJ470" s="62"/>
      <c r="FK470" s="62"/>
      <c r="FL470" s="62"/>
      <c r="FM470" s="62"/>
      <c r="FN470" s="62"/>
      <c r="FO470" s="62"/>
      <c r="FP470" s="62"/>
      <c r="FQ470" s="62"/>
      <c r="FR470" s="62"/>
      <c r="FS470" s="62"/>
      <c r="FT470" s="62"/>
      <c r="FU470" s="62"/>
      <c r="FV470" s="62"/>
      <c r="FW470" s="62"/>
      <c r="FX470" s="62"/>
      <c r="FY470" s="62"/>
      <c r="FZ470" s="62"/>
      <c r="GA470" s="62"/>
      <c r="GB470" s="62"/>
      <c r="GC470" s="62"/>
      <c r="GD470" s="62"/>
      <c r="GE470" s="62"/>
      <c r="GF470" s="62"/>
      <c r="GG470" s="62"/>
      <c r="GH470" s="62"/>
      <c r="GI470" s="62"/>
      <c r="GJ470" s="62"/>
      <c r="GK470" s="62"/>
      <c r="GL470" s="62"/>
      <c r="GM470" s="62"/>
      <c r="GN470" s="62"/>
      <c r="GO470" s="62"/>
      <c r="GP470" s="62"/>
      <c r="GQ470" s="62"/>
      <c r="GR470" s="62"/>
      <c r="GS470" s="62"/>
      <c r="GT470" s="62"/>
      <c r="GU470" s="62"/>
      <c r="GV470" s="62"/>
      <c r="GW470" s="62"/>
      <c r="GX470" s="62"/>
      <c r="GY470" s="62"/>
      <c r="GZ470" s="62"/>
      <c r="HA470" s="62"/>
      <c r="HB470" s="62"/>
      <c r="HC470" s="62"/>
      <c r="HD470" s="62"/>
      <c r="HE470" s="62"/>
      <c r="HF470" s="62"/>
      <c r="HG470" s="62"/>
      <c r="HH470" s="62"/>
      <c r="HI470" s="62"/>
      <c r="HJ470" s="62"/>
      <c r="HK470" s="62"/>
      <c r="HL470" s="62"/>
      <c r="HM470" s="62"/>
      <c r="HN470" s="62"/>
      <c r="HO470" s="62"/>
      <c r="HP470" s="62"/>
      <c r="HQ470" s="62"/>
      <c r="HR470" s="62"/>
      <c r="HS470" s="62"/>
      <c r="HT470" s="62"/>
      <c r="HU470" s="62"/>
      <c r="HV470" s="62"/>
      <c r="HW470" s="62"/>
      <c r="HX470" s="62"/>
      <c r="HY470" s="62"/>
      <c r="HZ470" s="62"/>
      <c r="IA470" s="62"/>
      <c r="IB470" s="62"/>
      <c r="IC470" s="62"/>
      <c r="ID470" s="62"/>
      <c r="IE470" s="62"/>
      <c r="IF470" s="62"/>
      <c r="IG470" s="62"/>
      <c r="IH470" s="62"/>
      <c r="II470" s="62"/>
      <c r="IJ470" s="62"/>
      <c r="IK470" s="62"/>
      <c r="IL470" s="62"/>
      <c r="IM470" s="62"/>
      <c r="IN470" s="62"/>
      <c r="IO470" s="62"/>
      <c r="IP470" s="62"/>
      <c r="IQ470" s="62"/>
      <c r="IR470" s="62"/>
      <c r="IS470" s="62"/>
      <c r="IT470" s="62"/>
      <c r="IU470" s="62"/>
      <c r="IV470" s="62"/>
      <c r="IW470" s="62"/>
      <c r="IX470" s="62"/>
      <c r="IY470" s="62"/>
      <c r="IZ470" s="62"/>
      <c r="JA470" s="62"/>
      <c r="JB470" s="62"/>
      <c r="JC470" s="62"/>
      <c r="JD470" s="62"/>
      <c r="JE470" s="62"/>
      <c r="JF470" s="62"/>
      <c r="JG470" s="62"/>
      <c r="JH470" s="62"/>
      <c r="JI470" s="62"/>
      <c r="JJ470" s="62"/>
      <c r="JK470" s="62"/>
      <c r="JL470" s="62"/>
      <c r="JM470" s="62"/>
      <c r="JN470" s="62"/>
      <c r="JO470" s="62"/>
      <c r="JP470" s="62"/>
      <c r="JQ470" s="62"/>
      <c r="JR470" s="62"/>
      <c r="JS470" s="62"/>
      <c r="JT470" s="62"/>
      <c r="JU470" s="62"/>
      <c r="JV470" s="62"/>
      <c r="JW470" s="62"/>
      <c r="JX470" s="62"/>
      <c r="JY470" s="62"/>
      <c r="JZ470" s="62"/>
      <c r="KA470" s="62"/>
      <c r="KB470" s="62"/>
      <c r="KC470" s="62"/>
      <c r="KD470" s="62"/>
      <c r="KE470" s="62"/>
      <c r="KF470" s="62"/>
      <c r="KG470" s="62"/>
      <c r="KH470" s="62"/>
      <c r="KI470" s="62"/>
      <c r="KJ470" s="62"/>
      <c r="KK470" s="62"/>
      <c r="KL470" s="62"/>
      <c r="KM470" s="62"/>
    </row>
    <row r="471" spans="3:299" s="13" customFormat="1" x14ac:dyDescent="0.25">
      <c r="C471" s="62"/>
      <c r="D471" s="62"/>
      <c r="E471" s="62"/>
      <c r="F471" s="62"/>
      <c r="I471" s="14"/>
      <c r="J471" s="63"/>
      <c r="K471" s="14"/>
      <c r="L471" s="63"/>
      <c r="M471" s="63"/>
      <c r="Q471" s="51"/>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O471" s="62"/>
      <c r="DP471" s="62"/>
      <c r="DQ471" s="62"/>
      <c r="DR471" s="62"/>
      <c r="DS471" s="62"/>
      <c r="DT471" s="62"/>
      <c r="DU471" s="62"/>
      <c r="DV471" s="62"/>
      <c r="DW471" s="62"/>
      <c r="DX471" s="62"/>
      <c r="DY471" s="62"/>
      <c r="DZ471" s="62"/>
      <c r="EA471" s="62"/>
      <c r="EB471" s="62"/>
      <c r="EC471" s="62"/>
      <c r="ED471" s="62"/>
      <c r="EE471" s="62"/>
      <c r="EF471" s="62"/>
      <c r="EG471" s="62"/>
      <c r="EH471" s="62"/>
      <c r="EI471" s="62"/>
      <c r="EJ471" s="62"/>
      <c r="EK471" s="62"/>
      <c r="EL471" s="62"/>
      <c r="EM471" s="62"/>
      <c r="EN471" s="62"/>
      <c r="EO471" s="62"/>
      <c r="EP471" s="62"/>
      <c r="EQ471" s="62"/>
      <c r="ER471" s="62"/>
      <c r="ES471" s="62"/>
      <c r="ET471" s="62"/>
      <c r="EU471" s="62"/>
      <c r="EV471" s="62"/>
      <c r="EW471" s="62"/>
      <c r="EX471" s="62"/>
      <c r="EY471" s="62"/>
      <c r="EZ471" s="62"/>
      <c r="FA471" s="62"/>
      <c r="FB471" s="62"/>
      <c r="FC471" s="62"/>
      <c r="FD471" s="62"/>
      <c r="FE471" s="62"/>
      <c r="FF471" s="62"/>
      <c r="FG471" s="62"/>
      <c r="FH471" s="62"/>
      <c r="FI471" s="62"/>
      <c r="FJ471" s="62"/>
      <c r="FK471" s="62"/>
      <c r="FL471" s="62"/>
      <c r="FM471" s="62"/>
      <c r="FN471" s="62"/>
      <c r="FO471" s="62"/>
      <c r="FP471" s="62"/>
      <c r="FQ471" s="62"/>
      <c r="FR471" s="62"/>
      <c r="FS471" s="62"/>
      <c r="FT471" s="62"/>
      <c r="FU471" s="62"/>
      <c r="FV471" s="62"/>
      <c r="FW471" s="62"/>
      <c r="FX471" s="62"/>
      <c r="FY471" s="62"/>
      <c r="FZ471" s="62"/>
      <c r="GA471" s="62"/>
      <c r="GB471" s="62"/>
      <c r="GC471" s="62"/>
      <c r="GD471" s="62"/>
      <c r="GE471" s="62"/>
      <c r="GF471" s="62"/>
      <c r="GG471" s="62"/>
      <c r="GH471" s="62"/>
      <c r="GI471" s="62"/>
      <c r="GJ471" s="62"/>
      <c r="GK471" s="62"/>
      <c r="GL471" s="62"/>
      <c r="GM471" s="62"/>
      <c r="GN471" s="62"/>
      <c r="GO471" s="62"/>
      <c r="GP471" s="62"/>
      <c r="GQ471" s="62"/>
      <c r="GR471" s="62"/>
      <c r="GS471" s="62"/>
      <c r="GT471" s="62"/>
      <c r="GU471" s="62"/>
      <c r="GV471" s="62"/>
      <c r="GW471" s="62"/>
      <c r="GX471" s="62"/>
      <c r="GY471" s="62"/>
      <c r="GZ471" s="62"/>
      <c r="HA471" s="62"/>
      <c r="HB471" s="62"/>
      <c r="HC471" s="62"/>
      <c r="HD471" s="62"/>
      <c r="HE471" s="62"/>
      <c r="HF471" s="62"/>
      <c r="HG471" s="62"/>
      <c r="HH471" s="62"/>
      <c r="HI471" s="62"/>
      <c r="HJ471" s="62"/>
      <c r="HK471" s="62"/>
      <c r="HL471" s="62"/>
      <c r="HM471" s="62"/>
      <c r="HN471" s="62"/>
      <c r="HO471" s="62"/>
      <c r="HP471" s="62"/>
      <c r="HQ471" s="62"/>
      <c r="HR471" s="62"/>
      <c r="HS471" s="62"/>
      <c r="HT471" s="62"/>
      <c r="HU471" s="62"/>
      <c r="HV471" s="62"/>
      <c r="HW471" s="62"/>
      <c r="HX471" s="62"/>
      <c r="HY471" s="62"/>
      <c r="HZ471" s="62"/>
      <c r="IA471" s="62"/>
      <c r="IB471" s="62"/>
      <c r="IC471" s="62"/>
      <c r="ID471" s="62"/>
      <c r="IE471" s="62"/>
      <c r="IF471" s="62"/>
      <c r="IG471" s="62"/>
      <c r="IH471" s="62"/>
      <c r="II471" s="62"/>
      <c r="IJ471" s="62"/>
      <c r="IK471" s="62"/>
      <c r="IL471" s="62"/>
      <c r="IM471" s="62"/>
      <c r="IN471" s="62"/>
      <c r="IO471" s="62"/>
      <c r="IP471" s="62"/>
      <c r="IQ471" s="62"/>
      <c r="IR471" s="62"/>
      <c r="IS471" s="62"/>
      <c r="IT471" s="62"/>
      <c r="IU471" s="62"/>
      <c r="IV471" s="62"/>
      <c r="IW471" s="62"/>
      <c r="IX471" s="62"/>
      <c r="IY471" s="62"/>
      <c r="IZ471" s="62"/>
      <c r="JA471" s="62"/>
      <c r="JB471" s="62"/>
      <c r="JC471" s="62"/>
      <c r="JD471" s="62"/>
      <c r="JE471" s="62"/>
      <c r="JF471" s="62"/>
      <c r="JG471" s="62"/>
      <c r="JH471" s="62"/>
      <c r="JI471" s="62"/>
      <c r="JJ471" s="62"/>
      <c r="JK471" s="62"/>
      <c r="JL471" s="62"/>
      <c r="JM471" s="62"/>
      <c r="JN471" s="62"/>
      <c r="JO471" s="62"/>
      <c r="JP471" s="62"/>
      <c r="JQ471" s="62"/>
      <c r="JR471" s="62"/>
      <c r="JS471" s="62"/>
      <c r="JT471" s="62"/>
      <c r="JU471" s="62"/>
      <c r="JV471" s="62"/>
      <c r="JW471" s="62"/>
      <c r="JX471" s="62"/>
      <c r="JY471" s="62"/>
      <c r="JZ471" s="62"/>
      <c r="KA471" s="62"/>
      <c r="KB471" s="62"/>
      <c r="KC471" s="62"/>
      <c r="KD471" s="62"/>
      <c r="KE471" s="62"/>
      <c r="KF471" s="62"/>
      <c r="KG471" s="62"/>
      <c r="KH471" s="62"/>
      <c r="KI471" s="62"/>
      <c r="KJ471" s="62"/>
      <c r="KK471" s="62"/>
      <c r="KL471" s="62"/>
      <c r="KM471" s="62"/>
    </row>
    <row r="472" spans="3:299" s="13" customFormat="1" x14ac:dyDescent="0.25">
      <c r="C472" s="62"/>
      <c r="D472" s="62"/>
      <c r="E472" s="62"/>
      <c r="F472" s="62"/>
      <c r="I472" s="14"/>
      <c r="J472" s="63"/>
      <c r="K472" s="14"/>
      <c r="L472" s="63"/>
      <c r="M472" s="63"/>
      <c r="Q472" s="51"/>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O472" s="62"/>
      <c r="DP472" s="62"/>
      <c r="DQ472" s="62"/>
      <c r="DR472" s="62"/>
      <c r="DS472" s="62"/>
      <c r="DT472" s="62"/>
      <c r="DU472" s="62"/>
      <c r="DV472" s="62"/>
      <c r="DW472" s="62"/>
      <c r="DX472" s="62"/>
      <c r="DY472" s="62"/>
      <c r="DZ472" s="62"/>
      <c r="EA472" s="62"/>
      <c r="EB472" s="62"/>
      <c r="EC472" s="62"/>
      <c r="ED472" s="62"/>
      <c r="EE472" s="62"/>
      <c r="EF472" s="62"/>
      <c r="EG472" s="62"/>
      <c r="EH472" s="62"/>
      <c r="EI472" s="62"/>
      <c r="EJ472" s="62"/>
      <c r="EK472" s="62"/>
      <c r="EL472" s="62"/>
      <c r="EM472" s="62"/>
      <c r="EN472" s="62"/>
      <c r="EO472" s="62"/>
      <c r="EP472" s="62"/>
      <c r="EQ472" s="62"/>
      <c r="ER472" s="62"/>
      <c r="ES472" s="62"/>
      <c r="ET472" s="62"/>
      <c r="EU472" s="62"/>
      <c r="EV472" s="62"/>
      <c r="EW472" s="62"/>
      <c r="EX472" s="62"/>
      <c r="EY472" s="62"/>
      <c r="EZ472" s="62"/>
      <c r="FA472" s="62"/>
      <c r="FB472" s="62"/>
      <c r="FC472" s="62"/>
      <c r="FD472" s="62"/>
      <c r="FE472" s="62"/>
      <c r="FF472" s="62"/>
      <c r="FG472" s="62"/>
      <c r="FH472" s="62"/>
      <c r="FI472" s="62"/>
      <c r="FJ472" s="62"/>
      <c r="FK472" s="62"/>
      <c r="FL472" s="62"/>
      <c r="FM472" s="62"/>
      <c r="FN472" s="62"/>
      <c r="FO472" s="62"/>
      <c r="FP472" s="62"/>
      <c r="FQ472" s="62"/>
      <c r="FR472" s="62"/>
      <c r="FS472" s="62"/>
      <c r="FT472" s="62"/>
      <c r="FU472" s="62"/>
      <c r="FV472" s="62"/>
      <c r="FW472" s="62"/>
      <c r="FX472" s="62"/>
      <c r="FY472" s="62"/>
      <c r="FZ472" s="62"/>
      <c r="GA472" s="62"/>
      <c r="GB472" s="62"/>
      <c r="GC472" s="62"/>
      <c r="GD472" s="62"/>
      <c r="GE472" s="62"/>
      <c r="GF472" s="62"/>
      <c r="GG472" s="62"/>
      <c r="GH472" s="62"/>
      <c r="GI472" s="62"/>
      <c r="GJ472" s="62"/>
      <c r="GK472" s="62"/>
      <c r="GL472" s="62"/>
      <c r="GM472" s="62"/>
      <c r="GN472" s="62"/>
      <c r="GO472" s="62"/>
      <c r="GP472" s="62"/>
      <c r="GQ472" s="62"/>
      <c r="GR472" s="62"/>
      <c r="GS472" s="62"/>
      <c r="GT472" s="62"/>
      <c r="GU472" s="62"/>
      <c r="GV472" s="62"/>
      <c r="GW472" s="62"/>
      <c r="GX472" s="62"/>
      <c r="GY472" s="62"/>
      <c r="GZ472" s="62"/>
      <c r="HA472" s="62"/>
      <c r="HB472" s="62"/>
      <c r="HC472" s="62"/>
      <c r="HD472" s="62"/>
      <c r="HE472" s="62"/>
      <c r="HF472" s="62"/>
      <c r="HG472" s="62"/>
      <c r="HH472" s="62"/>
      <c r="HI472" s="62"/>
      <c r="HJ472" s="62"/>
      <c r="HK472" s="62"/>
      <c r="HL472" s="62"/>
      <c r="HM472" s="62"/>
      <c r="HN472" s="62"/>
      <c r="HO472" s="62"/>
      <c r="HP472" s="62"/>
      <c r="HQ472" s="62"/>
      <c r="HR472" s="62"/>
      <c r="HS472" s="62"/>
      <c r="HT472" s="62"/>
      <c r="HU472" s="62"/>
      <c r="HV472" s="62"/>
      <c r="HW472" s="62"/>
      <c r="HX472" s="62"/>
      <c r="HY472" s="62"/>
      <c r="HZ472" s="62"/>
      <c r="IA472" s="62"/>
      <c r="IB472" s="62"/>
      <c r="IC472" s="62"/>
      <c r="ID472" s="62"/>
      <c r="IE472" s="62"/>
      <c r="IF472" s="62"/>
      <c r="IG472" s="62"/>
      <c r="IH472" s="62"/>
      <c r="II472" s="62"/>
      <c r="IJ472" s="62"/>
      <c r="IK472" s="62"/>
      <c r="IL472" s="62"/>
      <c r="IM472" s="62"/>
      <c r="IN472" s="62"/>
      <c r="IO472" s="62"/>
      <c r="IP472" s="62"/>
      <c r="IQ472" s="62"/>
      <c r="IR472" s="62"/>
      <c r="IS472" s="62"/>
      <c r="IT472" s="62"/>
      <c r="IU472" s="62"/>
      <c r="IV472" s="62"/>
      <c r="IW472" s="62"/>
      <c r="IX472" s="62"/>
      <c r="IY472" s="62"/>
      <c r="IZ472" s="62"/>
      <c r="JA472" s="62"/>
      <c r="JB472" s="62"/>
      <c r="JC472" s="62"/>
      <c r="JD472" s="62"/>
      <c r="JE472" s="62"/>
      <c r="JF472" s="62"/>
      <c r="JG472" s="62"/>
      <c r="JH472" s="62"/>
      <c r="JI472" s="62"/>
      <c r="JJ472" s="62"/>
      <c r="JK472" s="62"/>
      <c r="JL472" s="62"/>
      <c r="JM472" s="62"/>
      <c r="JN472" s="62"/>
      <c r="JO472" s="62"/>
      <c r="JP472" s="62"/>
      <c r="JQ472" s="62"/>
      <c r="JR472" s="62"/>
      <c r="JS472" s="62"/>
      <c r="JT472" s="62"/>
      <c r="JU472" s="62"/>
      <c r="JV472" s="62"/>
      <c r="JW472" s="62"/>
      <c r="JX472" s="62"/>
      <c r="JY472" s="62"/>
      <c r="JZ472" s="62"/>
      <c r="KA472" s="62"/>
      <c r="KB472" s="62"/>
      <c r="KC472" s="62"/>
      <c r="KD472" s="62"/>
      <c r="KE472" s="62"/>
      <c r="KF472" s="62"/>
      <c r="KG472" s="62"/>
      <c r="KH472" s="62"/>
      <c r="KI472" s="62"/>
      <c r="KJ472" s="62"/>
      <c r="KK472" s="62"/>
      <c r="KL472" s="62"/>
      <c r="KM472" s="62"/>
    </row>
    <row r="473" spans="3:299" s="13" customFormat="1" x14ac:dyDescent="0.25">
      <c r="C473" s="62"/>
      <c r="D473" s="62"/>
      <c r="E473" s="62"/>
      <c r="F473" s="62"/>
      <c r="I473" s="14"/>
      <c r="J473" s="63"/>
      <c r="K473" s="14"/>
      <c r="L473" s="63"/>
      <c r="M473" s="63"/>
      <c r="Q473" s="51"/>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c r="EW473" s="62"/>
      <c r="EX473" s="62"/>
      <c r="EY473" s="62"/>
      <c r="EZ473" s="62"/>
      <c r="FA473" s="62"/>
      <c r="FB473" s="62"/>
      <c r="FC473" s="62"/>
      <c r="FD473" s="62"/>
      <c r="FE473" s="62"/>
      <c r="FF473" s="62"/>
      <c r="FG473" s="62"/>
      <c r="FH473" s="62"/>
      <c r="FI473" s="62"/>
      <c r="FJ473" s="62"/>
      <c r="FK473" s="62"/>
      <c r="FL473" s="62"/>
      <c r="FM473" s="62"/>
      <c r="FN473" s="62"/>
      <c r="FO473" s="62"/>
      <c r="FP473" s="62"/>
      <c r="FQ473" s="62"/>
      <c r="FR473" s="62"/>
      <c r="FS473" s="62"/>
      <c r="FT473" s="62"/>
      <c r="FU473" s="62"/>
      <c r="FV473" s="62"/>
      <c r="FW473" s="62"/>
      <c r="FX473" s="62"/>
      <c r="FY473" s="62"/>
      <c r="FZ473" s="62"/>
      <c r="GA473" s="62"/>
      <c r="GB473" s="62"/>
      <c r="GC473" s="62"/>
      <c r="GD473" s="62"/>
      <c r="GE473" s="62"/>
      <c r="GF473" s="62"/>
      <c r="GG473" s="62"/>
      <c r="GH473" s="62"/>
      <c r="GI473" s="62"/>
      <c r="GJ473" s="62"/>
      <c r="GK473" s="62"/>
      <c r="GL473" s="62"/>
      <c r="GM473" s="62"/>
      <c r="GN473" s="62"/>
      <c r="GO473" s="62"/>
      <c r="GP473" s="62"/>
      <c r="GQ473" s="62"/>
      <c r="GR473" s="62"/>
      <c r="GS473" s="62"/>
      <c r="GT473" s="62"/>
      <c r="GU473" s="62"/>
      <c r="GV473" s="62"/>
      <c r="GW473" s="62"/>
      <c r="GX473" s="62"/>
      <c r="GY473" s="62"/>
      <c r="GZ473" s="62"/>
      <c r="HA473" s="62"/>
      <c r="HB473" s="62"/>
      <c r="HC473" s="62"/>
      <c r="HD473" s="62"/>
      <c r="HE473" s="62"/>
      <c r="HF473" s="62"/>
      <c r="HG473" s="62"/>
      <c r="HH473" s="62"/>
      <c r="HI473" s="62"/>
      <c r="HJ473" s="62"/>
      <c r="HK473" s="62"/>
      <c r="HL473" s="62"/>
      <c r="HM473" s="62"/>
      <c r="HN473" s="62"/>
      <c r="HO473" s="62"/>
      <c r="HP473" s="62"/>
      <c r="HQ473" s="62"/>
      <c r="HR473" s="62"/>
      <c r="HS473" s="62"/>
      <c r="HT473" s="62"/>
      <c r="HU473" s="62"/>
      <c r="HV473" s="62"/>
      <c r="HW473" s="62"/>
      <c r="HX473" s="62"/>
      <c r="HY473" s="62"/>
      <c r="HZ473" s="62"/>
      <c r="IA473" s="62"/>
      <c r="IB473" s="62"/>
      <c r="IC473" s="62"/>
      <c r="ID473" s="62"/>
      <c r="IE473" s="62"/>
      <c r="IF473" s="62"/>
      <c r="IG473" s="62"/>
      <c r="IH473" s="62"/>
      <c r="II473" s="62"/>
      <c r="IJ473" s="62"/>
      <c r="IK473" s="62"/>
      <c r="IL473" s="62"/>
      <c r="IM473" s="62"/>
      <c r="IN473" s="62"/>
      <c r="IO473" s="62"/>
      <c r="IP473" s="62"/>
      <c r="IQ473" s="62"/>
      <c r="IR473" s="62"/>
      <c r="IS473" s="62"/>
      <c r="IT473" s="62"/>
      <c r="IU473" s="62"/>
      <c r="IV473" s="62"/>
      <c r="IW473" s="62"/>
      <c r="IX473" s="62"/>
      <c r="IY473" s="62"/>
      <c r="IZ473" s="62"/>
      <c r="JA473" s="62"/>
      <c r="JB473" s="62"/>
      <c r="JC473" s="62"/>
      <c r="JD473" s="62"/>
      <c r="JE473" s="62"/>
      <c r="JF473" s="62"/>
      <c r="JG473" s="62"/>
      <c r="JH473" s="62"/>
      <c r="JI473" s="62"/>
      <c r="JJ473" s="62"/>
      <c r="JK473" s="62"/>
      <c r="JL473" s="62"/>
      <c r="JM473" s="62"/>
      <c r="JN473" s="62"/>
      <c r="JO473" s="62"/>
      <c r="JP473" s="62"/>
      <c r="JQ473" s="62"/>
      <c r="JR473" s="62"/>
      <c r="JS473" s="62"/>
      <c r="JT473" s="62"/>
      <c r="JU473" s="62"/>
      <c r="JV473" s="62"/>
      <c r="JW473" s="62"/>
      <c r="JX473" s="62"/>
      <c r="JY473" s="62"/>
      <c r="JZ473" s="62"/>
      <c r="KA473" s="62"/>
      <c r="KB473" s="62"/>
      <c r="KC473" s="62"/>
      <c r="KD473" s="62"/>
      <c r="KE473" s="62"/>
      <c r="KF473" s="62"/>
      <c r="KG473" s="62"/>
      <c r="KH473" s="62"/>
      <c r="KI473" s="62"/>
      <c r="KJ473" s="62"/>
      <c r="KK473" s="62"/>
      <c r="KL473" s="62"/>
      <c r="KM473" s="62"/>
    </row>
    <row r="474" spans="3:299" s="13" customFormat="1" x14ac:dyDescent="0.25">
      <c r="C474" s="62"/>
      <c r="D474" s="62"/>
      <c r="E474" s="62"/>
      <c r="F474" s="62"/>
      <c r="I474" s="14"/>
      <c r="J474" s="63"/>
      <c r="K474" s="14"/>
      <c r="L474" s="63"/>
      <c r="M474" s="63"/>
      <c r="Q474" s="51"/>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O474" s="62"/>
      <c r="DP474" s="62"/>
      <c r="DQ474" s="62"/>
      <c r="DR474" s="62"/>
      <c r="DS474" s="62"/>
      <c r="DT474" s="62"/>
      <c r="DU474" s="62"/>
      <c r="DV474" s="62"/>
      <c r="DW474" s="62"/>
      <c r="DX474" s="62"/>
      <c r="DY474" s="62"/>
      <c r="DZ474" s="62"/>
      <c r="EA474" s="62"/>
      <c r="EB474" s="62"/>
      <c r="EC474" s="62"/>
      <c r="ED474" s="62"/>
      <c r="EE474" s="62"/>
      <c r="EF474" s="62"/>
      <c r="EG474" s="62"/>
      <c r="EH474" s="62"/>
      <c r="EI474" s="62"/>
      <c r="EJ474" s="62"/>
      <c r="EK474" s="62"/>
      <c r="EL474" s="62"/>
      <c r="EM474" s="62"/>
      <c r="EN474" s="62"/>
      <c r="EO474" s="62"/>
      <c r="EP474" s="62"/>
      <c r="EQ474" s="62"/>
      <c r="ER474" s="62"/>
      <c r="ES474" s="62"/>
      <c r="ET474" s="62"/>
      <c r="EU474" s="62"/>
      <c r="EV474" s="62"/>
      <c r="EW474" s="62"/>
      <c r="EX474" s="62"/>
      <c r="EY474" s="62"/>
      <c r="EZ474" s="62"/>
      <c r="FA474" s="62"/>
      <c r="FB474" s="62"/>
      <c r="FC474" s="62"/>
      <c r="FD474" s="62"/>
      <c r="FE474" s="62"/>
      <c r="FF474" s="62"/>
      <c r="FG474" s="62"/>
      <c r="FH474" s="62"/>
      <c r="FI474" s="62"/>
      <c r="FJ474" s="62"/>
      <c r="FK474" s="62"/>
      <c r="FL474" s="62"/>
      <c r="FM474" s="62"/>
      <c r="FN474" s="62"/>
      <c r="FO474" s="62"/>
      <c r="FP474" s="62"/>
      <c r="FQ474" s="62"/>
      <c r="FR474" s="62"/>
      <c r="FS474" s="62"/>
      <c r="FT474" s="62"/>
      <c r="FU474" s="62"/>
      <c r="FV474" s="62"/>
      <c r="FW474" s="62"/>
      <c r="FX474" s="62"/>
      <c r="FY474" s="62"/>
      <c r="FZ474" s="62"/>
      <c r="GA474" s="62"/>
      <c r="GB474" s="62"/>
      <c r="GC474" s="62"/>
      <c r="GD474" s="62"/>
      <c r="GE474" s="62"/>
      <c r="GF474" s="62"/>
      <c r="GG474" s="62"/>
      <c r="GH474" s="62"/>
      <c r="GI474" s="62"/>
      <c r="GJ474" s="62"/>
      <c r="GK474" s="62"/>
      <c r="GL474" s="62"/>
      <c r="GM474" s="62"/>
      <c r="GN474" s="62"/>
      <c r="GO474" s="62"/>
      <c r="GP474" s="62"/>
      <c r="GQ474" s="62"/>
      <c r="GR474" s="62"/>
      <c r="GS474" s="62"/>
      <c r="GT474" s="62"/>
      <c r="GU474" s="62"/>
      <c r="GV474" s="62"/>
      <c r="GW474" s="62"/>
      <c r="GX474" s="62"/>
      <c r="GY474" s="62"/>
      <c r="GZ474" s="62"/>
      <c r="HA474" s="62"/>
      <c r="HB474" s="62"/>
      <c r="HC474" s="62"/>
      <c r="HD474" s="62"/>
      <c r="HE474" s="62"/>
      <c r="HF474" s="62"/>
      <c r="HG474" s="62"/>
      <c r="HH474" s="62"/>
      <c r="HI474" s="62"/>
      <c r="HJ474" s="62"/>
      <c r="HK474" s="62"/>
      <c r="HL474" s="62"/>
      <c r="HM474" s="62"/>
      <c r="HN474" s="62"/>
      <c r="HO474" s="62"/>
      <c r="HP474" s="62"/>
      <c r="HQ474" s="62"/>
      <c r="HR474" s="62"/>
      <c r="HS474" s="62"/>
      <c r="HT474" s="62"/>
      <c r="HU474" s="62"/>
      <c r="HV474" s="62"/>
      <c r="HW474" s="62"/>
      <c r="HX474" s="62"/>
      <c r="HY474" s="62"/>
      <c r="HZ474" s="62"/>
      <c r="IA474" s="62"/>
      <c r="IB474" s="62"/>
      <c r="IC474" s="62"/>
      <c r="ID474" s="62"/>
      <c r="IE474" s="62"/>
      <c r="IF474" s="62"/>
      <c r="IG474" s="62"/>
      <c r="IH474" s="62"/>
      <c r="II474" s="62"/>
      <c r="IJ474" s="62"/>
      <c r="IK474" s="62"/>
      <c r="IL474" s="62"/>
      <c r="IM474" s="62"/>
      <c r="IN474" s="62"/>
      <c r="IO474" s="62"/>
      <c r="IP474" s="62"/>
      <c r="IQ474" s="62"/>
      <c r="IR474" s="62"/>
      <c r="IS474" s="62"/>
      <c r="IT474" s="62"/>
      <c r="IU474" s="62"/>
      <c r="IV474" s="62"/>
      <c r="IW474" s="62"/>
      <c r="IX474" s="62"/>
      <c r="IY474" s="62"/>
      <c r="IZ474" s="62"/>
      <c r="JA474" s="62"/>
      <c r="JB474" s="62"/>
      <c r="JC474" s="62"/>
      <c r="JD474" s="62"/>
      <c r="JE474" s="62"/>
      <c r="JF474" s="62"/>
      <c r="JG474" s="62"/>
      <c r="JH474" s="62"/>
      <c r="JI474" s="62"/>
      <c r="JJ474" s="62"/>
      <c r="JK474" s="62"/>
      <c r="JL474" s="62"/>
      <c r="JM474" s="62"/>
      <c r="JN474" s="62"/>
      <c r="JO474" s="62"/>
      <c r="JP474" s="62"/>
      <c r="JQ474" s="62"/>
      <c r="JR474" s="62"/>
      <c r="JS474" s="62"/>
      <c r="JT474" s="62"/>
      <c r="JU474" s="62"/>
      <c r="JV474" s="62"/>
      <c r="JW474" s="62"/>
      <c r="JX474" s="62"/>
      <c r="JY474" s="62"/>
      <c r="JZ474" s="62"/>
      <c r="KA474" s="62"/>
      <c r="KB474" s="62"/>
      <c r="KC474" s="62"/>
      <c r="KD474" s="62"/>
      <c r="KE474" s="62"/>
      <c r="KF474" s="62"/>
      <c r="KG474" s="62"/>
      <c r="KH474" s="62"/>
      <c r="KI474" s="62"/>
      <c r="KJ474" s="62"/>
      <c r="KK474" s="62"/>
      <c r="KL474" s="62"/>
      <c r="KM474" s="62"/>
    </row>
    <row r="475" spans="3:299" s="13" customFormat="1" x14ac:dyDescent="0.25">
      <c r="C475" s="62"/>
      <c r="D475" s="62"/>
      <c r="E475" s="62"/>
      <c r="F475" s="62"/>
      <c r="I475" s="14"/>
      <c r="J475" s="63"/>
      <c r="K475" s="14"/>
      <c r="L475" s="63"/>
      <c r="M475" s="63"/>
      <c r="Q475" s="51"/>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O475" s="62"/>
      <c r="DP475" s="62"/>
      <c r="DQ475" s="62"/>
      <c r="DR475" s="62"/>
      <c r="DS475" s="62"/>
      <c r="DT475" s="62"/>
      <c r="DU475" s="62"/>
      <c r="DV475" s="62"/>
      <c r="DW475" s="62"/>
      <c r="DX475" s="62"/>
      <c r="DY475" s="62"/>
      <c r="DZ475" s="62"/>
      <c r="EA475" s="62"/>
      <c r="EB475" s="62"/>
      <c r="EC475" s="62"/>
      <c r="ED475" s="62"/>
      <c r="EE475" s="62"/>
      <c r="EF475" s="62"/>
      <c r="EG475" s="62"/>
      <c r="EH475" s="62"/>
      <c r="EI475" s="62"/>
      <c r="EJ475" s="62"/>
      <c r="EK475" s="62"/>
      <c r="EL475" s="62"/>
      <c r="EM475" s="62"/>
      <c r="EN475" s="62"/>
      <c r="EO475" s="62"/>
      <c r="EP475" s="62"/>
      <c r="EQ475" s="62"/>
      <c r="ER475" s="62"/>
      <c r="ES475" s="62"/>
      <c r="ET475" s="62"/>
      <c r="EU475" s="62"/>
      <c r="EV475" s="62"/>
      <c r="EW475" s="62"/>
      <c r="EX475" s="62"/>
      <c r="EY475" s="62"/>
      <c r="EZ475" s="62"/>
      <c r="FA475" s="62"/>
      <c r="FB475" s="62"/>
      <c r="FC475" s="62"/>
      <c r="FD475" s="62"/>
      <c r="FE475" s="62"/>
      <c r="FF475" s="62"/>
      <c r="FG475" s="62"/>
      <c r="FH475" s="62"/>
      <c r="FI475" s="62"/>
      <c r="FJ475" s="62"/>
      <c r="FK475" s="62"/>
      <c r="FL475" s="62"/>
      <c r="FM475" s="62"/>
      <c r="FN475" s="62"/>
      <c r="FO475" s="62"/>
      <c r="FP475" s="62"/>
      <c r="FQ475" s="62"/>
      <c r="FR475" s="62"/>
      <c r="FS475" s="62"/>
      <c r="FT475" s="62"/>
      <c r="FU475" s="62"/>
      <c r="FV475" s="62"/>
      <c r="FW475" s="62"/>
      <c r="FX475" s="62"/>
      <c r="FY475" s="62"/>
      <c r="FZ475" s="62"/>
      <c r="GA475" s="62"/>
      <c r="GB475" s="62"/>
      <c r="GC475" s="62"/>
      <c r="GD475" s="62"/>
      <c r="GE475" s="62"/>
      <c r="GF475" s="62"/>
      <c r="GG475" s="62"/>
      <c r="GH475" s="62"/>
      <c r="GI475" s="62"/>
      <c r="GJ475" s="62"/>
      <c r="GK475" s="62"/>
      <c r="GL475" s="62"/>
      <c r="GM475" s="62"/>
      <c r="GN475" s="62"/>
      <c r="GO475" s="62"/>
      <c r="GP475" s="62"/>
      <c r="GQ475" s="62"/>
      <c r="GR475" s="62"/>
      <c r="GS475" s="62"/>
      <c r="GT475" s="62"/>
      <c r="GU475" s="62"/>
      <c r="GV475" s="62"/>
      <c r="GW475" s="62"/>
      <c r="GX475" s="62"/>
      <c r="GY475" s="62"/>
      <c r="GZ475" s="62"/>
      <c r="HA475" s="62"/>
      <c r="HB475" s="62"/>
      <c r="HC475" s="62"/>
      <c r="HD475" s="62"/>
      <c r="HE475" s="62"/>
      <c r="HF475" s="62"/>
      <c r="HG475" s="62"/>
      <c r="HH475" s="62"/>
      <c r="HI475" s="62"/>
      <c r="HJ475" s="62"/>
      <c r="HK475" s="62"/>
      <c r="HL475" s="62"/>
      <c r="HM475" s="62"/>
      <c r="HN475" s="62"/>
      <c r="HO475" s="62"/>
      <c r="HP475" s="62"/>
      <c r="HQ475" s="62"/>
      <c r="HR475" s="62"/>
      <c r="HS475" s="62"/>
      <c r="HT475" s="62"/>
      <c r="HU475" s="62"/>
      <c r="HV475" s="62"/>
      <c r="HW475" s="62"/>
      <c r="HX475" s="62"/>
      <c r="HY475" s="62"/>
      <c r="HZ475" s="62"/>
      <c r="IA475" s="62"/>
      <c r="IB475" s="62"/>
      <c r="IC475" s="62"/>
      <c r="ID475" s="62"/>
      <c r="IE475" s="62"/>
      <c r="IF475" s="62"/>
      <c r="IG475" s="62"/>
      <c r="IH475" s="62"/>
      <c r="II475" s="62"/>
      <c r="IJ475" s="62"/>
      <c r="IK475" s="62"/>
      <c r="IL475" s="62"/>
      <c r="IM475" s="62"/>
      <c r="IN475" s="62"/>
      <c r="IO475" s="62"/>
      <c r="IP475" s="62"/>
      <c r="IQ475" s="62"/>
      <c r="IR475" s="62"/>
      <c r="IS475" s="62"/>
      <c r="IT475" s="62"/>
      <c r="IU475" s="62"/>
      <c r="IV475" s="62"/>
      <c r="IW475" s="62"/>
      <c r="IX475" s="62"/>
      <c r="IY475" s="62"/>
      <c r="IZ475" s="62"/>
      <c r="JA475" s="62"/>
      <c r="JB475" s="62"/>
      <c r="JC475" s="62"/>
      <c r="JD475" s="62"/>
      <c r="JE475" s="62"/>
      <c r="JF475" s="62"/>
      <c r="JG475" s="62"/>
      <c r="JH475" s="62"/>
      <c r="JI475" s="62"/>
      <c r="JJ475" s="62"/>
      <c r="JK475" s="62"/>
      <c r="JL475" s="62"/>
      <c r="JM475" s="62"/>
      <c r="JN475" s="62"/>
      <c r="JO475" s="62"/>
      <c r="JP475" s="62"/>
      <c r="JQ475" s="62"/>
      <c r="JR475" s="62"/>
      <c r="JS475" s="62"/>
      <c r="JT475" s="62"/>
      <c r="JU475" s="62"/>
      <c r="JV475" s="62"/>
      <c r="JW475" s="62"/>
      <c r="JX475" s="62"/>
      <c r="JY475" s="62"/>
      <c r="JZ475" s="62"/>
      <c r="KA475" s="62"/>
      <c r="KB475" s="62"/>
      <c r="KC475" s="62"/>
      <c r="KD475" s="62"/>
      <c r="KE475" s="62"/>
      <c r="KF475" s="62"/>
      <c r="KG475" s="62"/>
      <c r="KH475" s="62"/>
      <c r="KI475" s="62"/>
      <c r="KJ475" s="62"/>
      <c r="KK475" s="62"/>
      <c r="KL475" s="62"/>
      <c r="KM475" s="62"/>
    </row>
    <row r="476" spans="3:299" s="13" customFormat="1" x14ac:dyDescent="0.25">
      <c r="C476" s="62"/>
      <c r="D476" s="62"/>
      <c r="E476" s="62"/>
      <c r="F476" s="62"/>
      <c r="I476" s="14"/>
      <c r="J476" s="63"/>
      <c r="K476" s="14"/>
      <c r="L476" s="63"/>
      <c r="M476" s="63"/>
      <c r="Q476" s="51"/>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O476" s="62"/>
      <c r="DP476" s="62"/>
      <c r="DQ476" s="62"/>
      <c r="DR476" s="62"/>
      <c r="DS476" s="62"/>
      <c r="DT476" s="62"/>
      <c r="DU476" s="62"/>
      <c r="DV476" s="62"/>
      <c r="DW476" s="62"/>
      <c r="DX476" s="62"/>
      <c r="DY476" s="62"/>
      <c r="DZ476" s="62"/>
      <c r="EA476" s="62"/>
      <c r="EB476" s="62"/>
      <c r="EC476" s="62"/>
      <c r="ED476" s="62"/>
      <c r="EE476" s="62"/>
      <c r="EF476" s="62"/>
      <c r="EG476" s="62"/>
      <c r="EH476" s="62"/>
      <c r="EI476" s="62"/>
      <c r="EJ476" s="62"/>
      <c r="EK476" s="62"/>
      <c r="EL476" s="62"/>
      <c r="EM476" s="62"/>
      <c r="EN476" s="62"/>
      <c r="EO476" s="62"/>
      <c r="EP476" s="62"/>
      <c r="EQ476" s="62"/>
      <c r="ER476" s="62"/>
      <c r="ES476" s="62"/>
      <c r="ET476" s="62"/>
      <c r="EU476" s="62"/>
      <c r="EV476" s="62"/>
      <c r="EW476" s="62"/>
      <c r="EX476" s="62"/>
      <c r="EY476" s="62"/>
      <c r="EZ476" s="62"/>
      <c r="FA476" s="62"/>
      <c r="FB476" s="62"/>
      <c r="FC476" s="62"/>
      <c r="FD476" s="62"/>
      <c r="FE476" s="62"/>
      <c r="FF476" s="62"/>
      <c r="FG476" s="62"/>
      <c r="FH476" s="62"/>
      <c r="FI476" s="62"/>
      <c r="FJ476" s="62"/>
      <c r="FK476" s="62"/>
      <c r="FL476" s="62"/>
      <c r="FM476" s="62"/>
      <c r="FN476" s="62"/>
      <c r="FO476" s="62"/>
      <c r="FP476" s="62"/>
      <c r="FQ476" s="62"/>
      <c r="FR476" s="62"/>
      <c r="FS476" s="62"/>
      <c r="FT476" s="62"/>
      <c r="FU476" s="62"/>
      <c r="FV476" s="62"/>
      <c r="FW476" s="62"/>
      <c r="FX476" s="62"/>
      <c r="FY476" s="62"/>
      <c r="FZ476" s="62"/>
      <c r="GA476" s="62"/>
      <c r="GB476" s="62"/>
      <c r="GC476" s="62"/>
      <c r="GD476" s="62"/>
      <c r="GE476" s="62"/>
      <c r="GF476" s="62"/>
      <c r="GG476" s="62"/>
      <c r="GH476" s="62"/>
      <c r="GI476" s="62"/>
      <c r="GJ476" s="62"/>
      <c r="GK476" s="62"/>
      <c r="GL476" s="62"/>
      <c r="GM476" s="62"/>
      <c r="GN476" s="62"/>
      <c r="GO476" s="62"/>
      <c r="GP476" s="62"/>
      <c r="GQ476" s="62"/>
      <c r="GR476" s="62"/>
      <c r="GS476" s="62"/>
      <c r="GT476" s="62"/>
      <c r="GU476" s="62"/>
      <c r="GV476" s="62"/>
      <c r="GW476" s="62"/>
      <c r="GX476" s="62"/>
      <c r="GY476" s="62"/>
      <c r="GZ476" s="62"/>
      <c r="HA476" s="62"/>
      <c r="HB476" s="62"/>
      <c r="HC476" s="62"/>
      <c r="HD476" s="62"/>
      <c r="HE476" s="62"/>
      <c r="HF476" s="62"/>
      <c r="HG476" s="62"/>
      <c r="HH476" s="62"/>
      <c r="HI476" s="62"/>
      <c r="HJ476" s="62"/>
      <c r="HK476" s="62"/>
      <c r="HL476" s="62"/>
      <c r="HM476" s="62"/>
      <c r="HN476" s="62"/>
      <c r="HO476" s="62"/>
      <c r="HP476" s="62"/>
      <c r="HQ476" s="62"/>
      <c r="HR476" s="62"/>
      <c r="HS476" s="62"/>
      <c r="HT476" s="62"/>
      <c r="HU476" s="62"/>
      <c r="HV476" s="62"/>
      <c r="HW476" s="62"/>
      <c r="HX476" s="62"/>
      <c r="HY476" s="62"/>
      <c r="HZ476" s="62"/>
      <c r="IA476" s="62"/>
      <c r="IB476" s="62"/>
      <c r="IC476" s="62"/>
      <c r="ID476" s="62"/>
      <c r="IE476" s="62"/>
      <c r="IF476" s="62"/>
      <c r="IG476" s="62"/>
      <c r="IH476" s="62"/>
      <c r="II476" s="62"/>
      <c r="IJ476" s="62"/>
      <c r="IK476" s="62"/>
      <c r="IL476" s="62"/>
      <c r="IM476" s="62"/>
      <c r="IN476" s="62"/>
      <c r="IO476" s="62"/>
      <c r="IP476" s="62"/>
      <c r="IQ476" s="62"/>
      <c r="IR476" s="62"/>
      <c r="IS476" s="62"/>
      <c r="IT476" s="62"/>
      <c r="IU476" s="62"/>
      <c r="IV476" s="62"/>
      <c r="IW476" s="62"/>
      <c r="IX476" s="62"/>
      <c r="IY476" s="62"/>
      <c r="IZ476" s="62"/>
      <c r="JA476" s="62"/>
      <c r="JB476" s="62"/>
      <c r="JC476" s="62"/>
      <c r="JD476" s="62"/>
      <c r="JE476" s="62"/>
      <c r="JF476" s="62"/>
      <c r="JG476" s="62"/>
      <c r="JH476" s="62"/>
      <c r="JI476" s="62"/>
      <c r="JJ476" s="62"/>
      <c r="JK476" s="62"/>
      <c r="JL476" s="62"/>
      <c r="JM476" s="62"/>
      <c r="JN476" s="62"/>
      <c r="JO476" s="62"/>
      <c r="JP476" s="62"/>
      <c r="JQ476" s="62"/>
      <c r="JR476" s="62"/>
      <c r="JS476" s="62"/>
      <c r="JT476" s="62"/>
      <c r="JU476" s="62"/>
      <c r="JV476" s="62"/>
      <c r="JW476" s="62"/>
      <c r="JX476" s="62"/>
      <c r="JY476" s="62"/>
      <c r="JZ476" s="62"/>
      <c r="KA476" s="62"/>
      <c r="KB476" s="62"/>
      <c r="KC476" s="62"/>
      <c r="KD476" s="62"/>
      <c r="KE476" s="62"/>
      <c r="KF476" s="62"/>
      <c r="KG476" s="62"/>
      <c r="KH476" s="62"/>
      <c r="KI476" s="62"/>
      <c r="KJ476" s="62"/>
      <c r="KK476" s="62"/>
      <c r="KL476" s="62"/>
      <c r="KM476" s="62"/>
    </row>
    <row r="477" spans="3:299" s="13" customFormat="1" x14ac:dyDescent="0.25">
      <c r="C477" s="62"/>
      <c r="D477" s="62"/>
      <c r="E477" s="62"/>
      <c r="F477" s="62"/>
      <c r="I477" s="14"/>
      <c r="J477" s="63"/>
      <c r="K477" s="14"/>
      <c r="L477" s="63"/>
      <c r="M477" s="63"/>
      <c r="Q477" s="51"/>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O477" s="62"/>
      <c r="DP477" s="62"/>
      <c r="DQ477" s="62"/>
      <c r="DR477" s="62"/>
      <c r="DS477" s="62"/>
      <c r="DT477" s="62"/>
      <c r="DU477" s="62"/>
      <c r="DV477" s="62"/>
      <c r="DW477" s="62"/>
      <c r="DX477" s="62"/>
      <c r="DY477" s="62"/>
      <c r="DZ477" s="62"/>
      <c r="EA477" s="62"/>
      <c r="EB477" s="62"/>
      <c r="EC477" s="62"/>
      <c r="ED477" s="62"/>
      <c r="EE477" s="62"/>
      <c r="EF477" s="62"/>
      <c r="EG477" s="62"/>
      <c r="EH477" s="62"/>
      <c r="EI477" s="62"/>
      <c r="EJ477" s="62"/>
      <c r="EK477" s="62"/>
      <c r="EL477" s="62"/>
      <c r="EM477" s="62"/>
      <c r="EN477" s="62"/>
      <c r="EO477" s="62"/>
      <c r="EP477" s="62"/>
      <c r="EQ477" s="62"/>
      <c r="ER477" s="62"/>
      <c r="ES477" s="62"/>
      <c r="ET477" s="62"/>
      <c r="EU477" s="62"/>
      <c r="EV477" s="62"/>
      <c r="EW477" s="62"/>
      <c r="EX477" s="62"/>
      <c r="EY477" s="62"/>
      <c r="EZ477" s="62"/>
      <c r="FA477" s="62"/>
      <c r="FB477" s="62"/>
      <c r="FC477" s="62"/>
      <c r="FD477" s="62"/>
      <c r="FE477" s="62"/>
      <c r="FF477" s="62"/>
      <c r="FG477" s="62"/>
      <c r="FH477" s="62"/>
      <c r="FI477" s="62"/>
      <c r="FJ477" s="62"/>
      <c r="FK477" s="62"/>
      <c r="FL477" s="62"/>
      <c r="FM477" s="62"/>
      <c r="FN477" s="62"/>
      <c r="FO477" s="62"/>
      <c r="FP477" s="62"/>
      <c r="FQ477" s="62"/>
      <c r="FR477" s="62"/>
      <c r="FS477" s="62"/>
      <c r="FT477" s="62"/>
      <c r="FU477" s="62"/>
      <c r="FV477" s="62"/>
      <c r="FW477" s="62"/>
      <c r="FX477" s="62"/>
      <c r="FY477" s="62"/>
      <c r="FZ477" s="62"/>
      <c r="GA477" s="62"/>
      <c r="GB477" s="62"/>
      <c r="GC477" s="62"/>
      <c r="GD477" s="62"/>
      <c r="GE477" s="62"/>
      <c r="GF477" s="62"/>
      <c r="GG477" s="62"/>
      <c r="GH477" s="62"/>
      <c r="GI477" s="62"/>
      <c r="GJ477" s="62"/>
      <c r="GK477" s="62"/>
      <c r="GL477" s="62"/>
      <c r="GM477" s="62"/>
      <c r="GN477" s="62"/>
      <c r="GO477" s="62"/>
      <c r="GP477" s="62"/>
      <c r="GQ477" s="62"/>
      <c r="GR477" s="62"/>
      <c r="GS477" s="62"/>
      <c r="GT477" s="62"/>
      <c r="GU477" s="62"/>
      <c r="GV477" s="62"/>
      <c r="GW477" s="62"/>
      <c r="GX477" s="62"/>
      <c r="GY477" s="62"/>
      <c r="GZ477" s="62"/>
      <c r="HA477" s="62"/>
      <c r="HB477" s="62"/>
      <c r="HC477" s="62"/>
      <c r="HD477" s="62"/>
      <c r="HE477" s="62"/>
      <c r="HF477" s="62"/>
      <c r="HG477" s="62"/>
      <c r="HH477" s="62"/>
      <c r="HI477" s="62"/>
      <c r="HJ477" s="62"/>
      <c r="HK477" s="62"/>
      <c r="HL477" s="62"/>
      <c r="HM477" s="62"/>
      <c r="HN477" s="62"/>
      <c r="HO477" s="62"/>
      <c r="HP477" s="62"/>
      <c r="HQ477" s="62"/>
      <c r="HR477" s="62"/>
      <c r="HS477" s="62"/>
      <c r="HT477" s="62"/>
      <c r="HU477" s="62"/>
      <c r="HV477" s="62"/>
      <c r="HW477" s="62"/>
      <c r="HX477" s="62"/>
      <c r="HY477" s="62"/>
      <c r="HZ477" s="62"/>
      <c r="IA477" s="62"/>
      <c r="IB477" s="62"/>
      <c r="IC477" s="62"/>
      <c r="ID477" s="62"/>
      <c r="IE477" s="62"/>
      <c r="IF477" s="62"/>
      <c r="IG477" s="62"/>
      <c r="IH477" s="62"/>
      <c r="II477" s="62"/>
      <c r="IJ477" s="62"/>
      <c r="IK477" s="62"/>
      <c r="IL477" s="62"/>
      <c r="IM477" s="62"/>
      <c r="IN477" s="62"/>
      <c r="IO477" s="62"/>
      <c r="IP477" s="62"/>
      <c r="IQ477" s="62"/>
      <c r="IR477" s="62"/>
      <c r="IS477" s="62"/>
      <c r="IT477" s="62"/>
      <c r="IU477" s="62"/>
      <c r="IV477" s="62"/>
      <c r="IW477" s="62"/>
      <c r="IX477" s="62"/>
      <c r="IY477" s="62"/>
      <c r="IZ477" s="62"/>
      <c r="JA477" s="62"/>
      <c r="JB477" s="62"/>
      <c r="JC477" s="62"/>
      <c r="JD477" s="62"/>
      <c r="JE477" s="62"/>
      <c r="JF477" s="62"/>
      <c r="JG477" s="62"/>
      <c r="JH477" s="62"/>
      <c r="JI477" s="62"/>
      <c r="JJ477" s="62"/>
      <c r="JK477" s="62"/>
      <c r="JL477" s="62"/>
      <c r="JM477" s="62"/>
      <c r="JN477" s="62"/>
      <c r="JO477" s="62"/>
      <c r="JP477" s="62"/>
      <c r="JQ477" s="62"/>
      <c r="JR477" s="62"/>
      <c r="JS477" s="62"/>
      <c r="JT477" s="62"/>
      <c r="JU477" s="62"/>
      <c r="JV477" s="62"/>
      <c r="JW477" s="62"/>
      <c r="JX477" s="62"/>
      <c r="JY477" s="62"/>
      <c r="JZ477" s="62"/>
      <c r="KA477" s="62"/>
      <c r="KB477" s="62"/>
      <c r="KC477" s="62"/>
      <c r="KD477" s="62"/>
      <c r="KE477" s="62"/>
      <c r="KF477" s="62"/>
      <c r="KG477" s="62"/>
      <c r="KH477" s="62"/>
      <c r="KI477" s="62"/>
      <c r="KJ477" s="62"/>
      <c r="KK477" s="62"/>
      <c r="KL477" s="62"/>
      <c r="KM477" s="62"/>
    </row>
    <row r="478" spans="3:299" s="13" customFormat="1" x14ac:dyDescent="0.25">
      <c r="C478" s="62"/>
      <c r="D478" s="62"/>
      <c r="E478" s="62"/>
      <c r="F478" s="62"/>
      <c r="I478" s="14"/>
      <c r="J478" s="63"/>
      <c r="K478" s="14"/>
      <c r="L478" s="63"/>
      <c r="M478" s="63"/>
      <c r="Q478" s="51"/>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O478" s="62"/>
      <c r="DP478" s="62"/>
      <c r="DQ478" s="62"/>
      <c r="DR478" s="62"/>
      <c r="DS478" s="62"/>
      <c r="DT478" s="62"/>
      <c r="DU478" s="62"/>
      <c r="DV478" s="62"/>
      <c r="DW478" s="62"/>
      <c r="DX478" s="62"/>
      <c r="DY478" s="62"/>
      <c r="DZ478" s="62"/>
      <c r="EA478" s="62"/>
      <c r="EB478" s="62"/>
      <c r="EC478" s="62"/>
      <c r="ED478" s="62"/>
      <c r="EE478" s="62"/>
      <c r="EF478" s="62"/>
      <c r="EG478" s="62"/>
      <c r="EH478" s="62"/>
      <c r="EI478" s="62"/>
      <c r="EJ478" s="62"/>
      <c r="EK478" s="62"/>
      <c r="EL478" s="62"/>
      <c r="EM478" s="62"/>
      <c r="EN478" s="62"/>
      <c r="EO478" s="62"/>
      <c r="EP478" s="62"/>
      <c r="EQ478" s="62"/>
      <c r="ER478" s="62"/>
      <c r="ES478" s="62"/>
      <c r="ET478" s="62"/>
      <c r="EU478" s="62"/>
      <c r="EV478" s="62"/>
      <c r="EW478" s="62"/>
      <c r="EX478" s="62"/>
      <c r="EY478" s="62"/>
      <c r="EZ478" s="62"/>
      <c r="FA478" s="62"/>
      <c r="FB478" s="62"/>
      <c r="FC478" s="62"/>
      <c r="FD478" s="62"/>
      <c r="FE478" s="62"/>
      <c r="FF478" s="62"/>
      <c r="FG478" s="62"/>
      <c r="FH478" s="62"/>
      <c r="FI478" s="62"/>
      <c r="FJ478" s="62"/>
      <c r="FK478" s="62"/>
      <c r="FL478" s="62"/>
      <c r="FM478" s="62"/>
      <c r="FN478" s="62"/>
      <c r="FO478" s="62"/>
      <c r="FP478" s="62"/>
      <c r="FQ478" s="62"/>
      <c r="FR478" s="62"/>
      <c r="FS478" s="62"/>
      <c r="FT478" s="62"/>
      <c r="FU478" s="62"/>
      <c r="FV478" s="62"/>
      <c r="FW478" s="62"/>
      <c r="FX478" s="62"/>
      <c r="FY478" s="62"/>
      <c r="FZ478" s="62"/>
      <c r="GA478" s="62"/>
      <c r="GB478" s="62"/>
      <c r="GC478" s="62"/>
      <c r="GD478" s="62"/>
      <c r="GE478" s="62"/>
      <c r="GF478" s="62"/>
      <c r="GG478" s="62"/>
      <c r="GH478" s="62"/>
      <c r="GI478" s="62"/>
      <c r="GJ478" s="62"/>
      <c r="GK478" s="62"/>
      <c r="GL478" s="62"/>
      <c r="GM478" s="62"/>
      <c r="GN478" s="62"/>
      <c r="GO478" s="62"/>
      <c r="GP478" s="62"/>
      <c r="GQ478" s="62"/>
      <c r="GR478" s="62"/>
      <c r="GS478" s="62"/>
      <c r="GT478" s="62"/>
      <c r="GU478" s="62"/>
      <c r="GV478" s="62"/>
      <c r="GW478" s="62"/>
      <c r="GX478" s="62"/>
      <c r="GY478" s="62"/>
      <c r="GZ478" s="62"/>
      <c r="HA478" s="62"/>
      <c r="HB478" s="62"/>
      <c r="HC478" s="62"/>
      <c r="HD478" s="62"/>
      <c r="HE478" s="62"/>
      <c r="HF478" s="62"/>
      <c r="HG478" s="62"/>
      <c r="HH478" s="62"/>
      <c r="HI478" s="62"/>
      <c r="HJ478" s="62"/>
      <c r="HK478" s="62"/>
      <c r="HL478" s="62"/>
      <c r="HM478" s="62"/>
      <c r="HN478" s="62"/>
      <c r="HO478" s="62"/>
      <c r="HP478" s="62"/>
      <c r="HQ478" s="62"/>
      <c r="HR478" s="62"/>
      <c r="HS478" s="62"/>
      <c r="HT478" s="62"/>
      <c r="HU478" s="62"/>
      <c r="HV478" s="62"/>
      <c r="HW478" s="62"/>
      <c r="HX478" s="62"/>
      <c r="HY478" s="62"/>
      <c r="HZ478" s="62"/>
      <c r="IA478" s="62"/>
      <c r="IB478" s="62"/>
      <c r="IC478" s="62"/>
      <c r="ID478" s="62"/>
      <c r="IE478" s="62"/>
      <c r="IF478" s="62"/>
      <c r="IG478" s="62"/>
      <c r="IH478" s="62"/>
      <c r="II478" s="62"/>
      <c r="IJ478" s="62"/>
      <c r="IK478" s="62"/>
      <c r="IL478" s="62"/>
      <c r="IM478" s="62"/>
      <c r="IN478" s="62"/>
      <c r="IO478" s="62"/>
      <c r="IP478" s="62"/>
      <c r="IQ478" s="62"/>
      <c r="IR478" s="62"/>
      <c r="IS478" s="62"/>
      <c r="IT478" s="62"/>
      <c r="IU478" s="62"/>
      <c r="IV478" s="62"/>
      <c r="IW478" s="62"/>
      <c r="IX478" s="62"/>
      <c r="IY478" s="62"/>
      <c r="IZ478" s="62"/>
      <c r="JA478" s="62"/>
      <c r="JB478" s="62"/>
      <c r="JC478" s="62"/>
      <c r="JD478" s="62"/>
      <c r="JE478" s="62"/>
      <c r="JF478" s="62"/>
      <c r="JG478" s="62"/>
      <c r="JH478" s="62"/>
      <c r="JI478" s="62"/>
      <c r="JJ478" s="62"/>
      <c r="JK478" s="62"/>
      <c r="JL478" s="62"/>
      <c r="JM478" s="62"/>
      <c r="JN478" s="62"/>
      <c r="JO478" s="62"/>
      <c r="JP478" s="62"/>
      <c r="JQ478" s="62"/>
      <c r="JR478" s="62"/>
      <c r="JS478" s="62"/>
      <c r="JT478" s="62"/>
      <c r="JU478" s="62"/>
      <c r="JV478" s="62"/>
      <c r="JW478" s="62"/>
      <c r="JX478" s="62"/>
      <c r="JY478" s="62"/>
      <c r="JZ478" s="62"/>
      <c r="KA478" s="62"/>
      <c r="KB478" s="62"/>
      <c r="KC478" s="62"/>
      <c r="KD478" s="62"/>
      <c r="KE478" s="62"/>
      <c r="KF478" s="62"/>
      <c r="KG478" s="62"/>
      <c r="KH478" s="62"/>
      <c r="KI478" s="62"/>
      <c r="KJ478" s="62"/>
      <c r="KK478" s="62"/>
      <c r="KL478" s="62"/>
      <c r="KM478" s="62"/>
    </row>
    <row r="479" spans="3:299" s="13" customFormat="1" x14ac:dyDescent="0.25">
      <c r="C479" s="62"/>
      <c r="D479" s="62"/>
      <c r="E479" s="62"/>
      <c r="F479" s="62"/>
      <c r="I479" s="14"/>
      <c r="J479" s="63"/>
      <c r="K479" s="14"/>
      <c r="L479" s="63"/>
      <c r="M479" s="63"/>
      <c r="Q479" s="51"/>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O479" s="62"/>
      <c r="DP479" s="62"/>
      <c r="DQ479" s="62"/>
      <c r="DR479" s="62"/>
      <c r="DS479" s="62"/>
      <c r="DT479" s="62"/>
      <c r="DU479" s="62"/>
      <c r="DV479" s="62"/>
      <c r="DW479" s="62"/>
      <c r="DX479" s="62"/>
      <c r="DY479" s="62"/>
      <c r="DZ479" s="62"/>
      <c r="EA479" s="62"/>
      <c r="EB479" s="62"/>
      <c r="EC479" s="62"/>
      <c r="ED479" s="62"/>
      <c r="EE479" s="62"/>
      <c r="EF479" s="62"/>
      <c r="EG479" s="62"/>
      <c r="EH479" s="62"/>
      <c r="EI479" s="62"/>
      <c r="EJ479" s="62"/>
      <c r="EK479" s="62"/>
      <c r="EL479" s="62"/>
      <c r="EM479" s="62"/>
      <c r="EN479" s="62"/>
      <c r="EO479" s="62"/>
      <c r="EP479" s="62"/>
      <c r="EQ479" s="62"/>
      <c r="ER479" s="62"/>
      <c r="ES479" s="62"/>
      <c r="ET479" s="62"/>
      <c r="EU479" s="62"/>
      <c r="EV479" s="62"/>
      <c r="EW479" s="62"/>
      <c r="EX479" s="62"/>
      <c r="EY479" s="62"/>
      <c r="EZ479" s="62"/>
      <c r="FA479" s="62"/>
      <c r="FB479" s="62"/>
      <c r="FC479" s="62"/>
      <c r="FD479" s="62"/>
      <c r="FE479" s="62"/>
      <c r="FF479" s="62"/>
      <c r="FG479" s="62"/>
      <c r="FH479" s="62"/>
      <c r="FI479" s="62"/>
      <c r="FJ479" s="62"/>
      <c r="FK479" s="62"/>
      <c r="FL479" s="62"/>
      <c r="FM479" s="62"/>
      <c r="FN479" s="62"/>
      <c r="FO479" s="62"/>
      <c r="FP479" s="62"/>
      <c r="FQ479" s="62"/>
      <c r="FR479" s="62"/>
      <c r="FS479" s="62"/>
      <c r="FT479" s="62"/>
      <c r="FU479" s="62"/>
      <c r="FV479" s="62"/>
      <c r="FW479" s="62"/>
      <c r="FX479" s="62"/>
      <c r="FY479" s="62"/>
      <c r="FZ479" s="62"/>
      <c r="GA479" s="62"/>
      <c r="GB479" s="62"/>
      <c r="GC479" s="62"/>
      <c r="GD479" s="62"/>
      <c r="GE479" s="62"/>
      <c r="GF479" s="62"/>
      <c r="GG479" s="62"/>
      <c r="GH479" s="62"/>
      <c r="GI479" s="62"/>
      <c r="GJ479" s="62"/>
      <c r="GK479" s="62"/>
      <c r="GL479" s="62"/>
      <c r="GM479" s="62"/>
      <c r="GN479" s="62"/>
      <c r="GO479" s="62"/>
      <c r="GP479" s="62"/>
      <c r="GQ479" s="62"/>
      <c r="GR479" s="62"/>
      <c r="GS479" s="62"/>
      <c r="GT479" s="62"/>
      <c r="GU479" s="62"/>
      <c r="GV479" s="62"/>
      <c r="GW479" s="62"/>
      <c r="GX479" s="62"/>
      <c r="GY479" s="62"/>
      <c r="GZ479" s="62"/>
      <c r="HA479" s="62"/>
      <c r="HB479" s="62"/>
      <c r="HC479" s="62"/>
      <c r="HD479" s="62"/>
      <c r="HE479" s="62"/>
      <c r="HF479" s="62"/>
      <c r="HG479" s="62"/>
      <c r="HH479" s="62"/>
      <c r="HI479" s="62"/>
      <c r="HJ479" s="62"/>
      <c r="HK479" s="62"/>
      <c r="HL479" s="62"/>
      <c r="HM479" s="62"/>
      <c r="HN479" s="62"/>
      <c r="HO479" s="62"/>
      <c r="HP479" s="62"/>
      <c r="HQ479" s="62"/>
      <c r="HR479" s="62"/>
      <c r="HS479" s="62"/>
      <c r="HT479" s="62"/>
      <c r="HU479" s="62"/>
      <c r="HV479" s="62"/>
      <c r="HW479" s="62"/>
      <c r="HX479" s="62"/>
      <c r="HY479" s="62"/>
      <c r="HZ479" s="62"/>
      <c r="IA479" s="62"/>
      <c r="IB479" s="62"/>
      <c r="IC479" s="62"/>
      <c r="ID479" s="62"/>
      <c r="IE479" s="62"/>
      <c r="IF479" s="62"/>
      <c r="IG479" s="62"/>
      <c r="IH479" s="62"/>
      <c r="II479" s="62"/>
      <c r="IJ479" s="62"/>
      <c r="IK479" s="62"/>
      <c r="IL479" s="62"/>
      <c r="IM479" s="62"/>
      <c r="IN479" s="62"/>
      <c r="IO479" s="62"/>
      <c r="IP479" s="62"/>
      <c r="IQ479" s="62"/>
      <c r="IR479" s="62"/>
      <c r="IS479" s="62"/>
      <c r="IT479" s="62"/>
      <c r="IU479" s="62"/>
      <c r="IV479" s="62"/>
      <c r="IW479" s="62"/>
      <c r="IX479" s="62"/>
      <c r="IY479" s="62"/>
      <c r="IZ479" s="62"/>
      <c r="JA479" s="62"/>
      <c r="JB479" s="62"/>
      <c r="JC479" s="62"/>
      <c r="JD479" s="62"/>
      <c r="JE479" s="62"/>
      <c r="JF479" s="62"/>
      <c r="JG479" s="62"/>
      <c r="JH479" s="62"/>
      <c r="JI479" s="62"/>
      <c r="JJ479" s="62"/>
      <c r="JK479" s="62"/>
      <c r="JL479" s="62"/>
      <c r="JM479" s="62"/>
      <c r="JN479" s="62"/>
      <c r="JO479" s="62"/>
      <c r="JP479" s="62"/>
      <c r="JQ479" s="62"/>
      <c r="JR479" s="62"/>
      <c r="JS479" s="62"/>
      <c r="JT479" s="62"/>
      <c r="JU479" s="62"/>
      <c r="JV479" s="62"/>
      <c r="JW479" s="62"/>
      <c r="JX479" s="62"/>
      <c r="JY479" s="62"/>
      <c r="JZ479" s="62"/>
      <c r="KA479" s="62"/>
      <c r="KB479" s="62"/>
      <c r="KC479" s="62"/>
      <c r="KD479" s="62"/>
      <c r="KE479" s="62"/>
      <c r="KF479" s="62"/>
      <c r="KG479" s="62"/>
      <c r="KH479" s="62"/>
      <c r="KI479" s="62"/>
      <c r="KJ479" s="62"/>
      <c r="KK479" s="62"/>
      <c r="KL479" s="62"/>
      <c r="KM479" s="62"/>
    </row>
    <row r="480" spans="3:299" s="13" customFormat="1" x14ac:dyDescent="0.25">
      <c r="C480" s="62"/>
      <c r="D480" s="62"/>
      <c r="E480" s="62"/>
      <c r="F480" s="62"/>
      <c r="I480" s="14"/>
      <c r="J480" s="63"/>
      <c r="K480" s="14"/>
      <c r="L480" s="63"/>
      <c r="M480" s="63"/>
      <c r="Q480" s="51"/>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O480" s="62"/>
      <c r="DP480" s="62"/>
      <c r="DQ480" s="62"/>
      <c r="DR480" s="62"/>
      <c r="DS480" s="62"/>
      <c r="DT480" s="62"/>
      <c r="DU480" s="62"/>
      <c r="DV480" s="62"/>
      <c r="DW480" s="62"/>
      <c r="DX480" s="62"/>
      <c r="DY480" s="62"/>
      <c r="DZ480" s="62"/>
      <c r="EA480" s="62"/>
      <c r="EB480" s="62"/>
      <c r="EC480" s="62"/>
      <c r="ED480" s="62"/>
      <c r="EE480" s="62"/>
      <c r="EF480" s="62"/>
      <c r="EG480" s="62"/>
      <c r="EH480" s="62"/>
      <c r="EI480" s="62"/>
      <c r="EJ480" s="62"/>
      <c r="EK480" s="62"/>
      <c r="EL480" s="62"/>
      <c r="EM480" s="62"/>
      <c r="EN480" s="62"/>
      <c r="EO480" s="62"/>
      <c r="EP480" s="62"/>
      <c r="EQ480" s="62"/>
      <c r="ER480" s="62"/>
      <c r="ES480" s="62"/>
      <c r="ET480" s="62"/>
      <c r="EU480" s="62"/>
      <c r="EV480" s="62"/>
      <c r="EW480" s="62"/>
      <c r="EX480" s="62"/>
      <c r="EY480" s="62"/>
      <c r="EZ480" s="62"/>
      <c r="FA480" s="62"/>
      <c r="FB480" s="62"/>
      <c r="FC480" s="62"/>
      <c r="FD480" s="62"/>
      <c r="FE480" s="62"/>
      <c r="FF480" s="62"/>
      <c r="FG480" s="62"/>
      <c r="FH480" s="62"/>
      <c r="FI480" s="62"/>
      <c r="FJ480" s="62"/>
      <c r="FK480" s="62"/>
      <c r="FL480" s="62"/>
      <c r="FM480" s="62"/>
      <c r="FN480" s="62"/>
      <c r="FO480" s="62"/>
      <c r="FP480" s="62"/>
      <c r="FQ480" s="62"/>
      <c r="FR480" s="62"/>
      <c r="FS480" s="62"/>
      <c r="FT480" s="62"/>
      <c r="FU480" s="62"/>
      <c r="FV480" s="62"/>
      <c r="FW480" s="62"/>
      <c r="FX480" s="62"/>
      <c r="FY480" s="62"/>
      <c r="FZ480" s="62"/>
      <c r="GA480" s="62"/>
      <c r="GB480" s="62"/>
      <c r="GC480" s="62"/>
      <c r="GD480" s="62"/>
      <c r="GE480" s="62"/>
      <c r="GF480" s="62"/>
      <c r="GG480" s="62"/>
      <c r="GH480" s="62"/>
      <c r="GI480" s="62"/>
      <c r="GJ480" s="62"/>
      <c r="GK480" s="62"/>
      <c r="GL480" s="62"/>
      <c r="GM480" s="62"/>
      <c r="GN480" s="62"/>
      <c r="GO480" s="62"/>
      <c r="GP480" s="62"/>
      <c r="GQ480" s="62"/>
      <c r="GR480" s="62"/>
      <c r="GS480" s="62"/>
      <c r="GT480" s="62"/>
      <c r="GU480" s="62"/>
      <c r="GV480" s="62"/>
      <c r="GW480" s="62"/>
      <c r="GX480" s="62"/>
      <c r="GY480" s="62"/>
      <c r="GZ480" s="62"/>
      <c r="HA480" s="62"/>
      <c r="HB480" s="62"/>
      <c r="HC480" s="62"/>
      <c r="HD480" s="62"/>
      <c r="HE480" s="62"/>
      <c r="HF480" s="62"/>
      <c r="HG480" s="62"/>
      <c r="HH480" s="62"/>
      <c r="HI480" s="62"/>
      <c r="HJ480" s="62"/>
      <c r="HK480" s="62"/>
      <c r="HL480" s="62"/>
      <c r="HM480" s="62"/>
      <c r="HN480" s="62"/>
      <c r="HO480" s="62"/>
      <c r="HP480" s="62"/>
      <c r="HQ480" s="62"/>
      <c r="HR480" s="62"/>
      <c r="HS480" s="62"/>
      <c r="HT480" s="62"/>
      <c r="HU480" s="62"/>
      <c r="HV480" s="62"/>
      <c r="HW480" s="62"/>
      <c r="HX480" s="62"/>
      <c r="HY480" s="62"/>
      <c r="HZ480" s="62"/>
      <c r="IA480" s="62"/>
      <c r="IB480" s="62"/>
      <c r="IC480" s="62"/>
      <c r="ID480" s="62"/>
      <c r="IE480" s="62"/>
      <c r="IF480" s="62"/>
      <c r="IG480" s="62"/>
      <c r="IH480" s="62"/>
      <c r="II480" s="62"/>
      <c r="IJ480" s="62"/>
      <c r="IK480" s="62"/>
      <c r="IL480" s="62"/>
      <c r="IM480" s="62"/>
      <c r="IN480" s="62"/>
      <c r="IO480" s="62"/>
      <c r="IP480" s="62"/>
      <c r="IQ480" s="62"/>
      <c r="IR480" s="62"/>
      <c r="IS480" s="62"/>
      <c r="IT480" s="62"/>
      <c r="IU480" s="62"/>
      <c r="IV480" s="62"/>
      <c r="IW480" s="62"/>
      <c r="IX480" s="62"/>
      <c r="IY480" s="62"/>
      <c r="IZ480" s="62"/>
      <c r="JA480" s="62"/>
      <c r="JB480" s="62"/>
      <c r="JC480" s="62"/>
      <c r="JD480" s="62"/>
      <c r="JE480" s="62"/>
      <c r="JF480" s="62"/>
      <c r="JG480" s="62"/>
      <c r="JH480" s="62"/>
      <c r="JI480" s="62"/>
      <c r="JJ480" s="62"/>
      <c r="JK480" s="62"/>
      <c r="JL480" s="62"/>
      <c r="JM480" s="62"/>
      <c r="JN480" s="62"/>
      <c r="JO480" s="62"/>
      <c r="JP480" s="62"/>
      <c r="JQ480" s="62"/>
      <c r="JR480" s="62"/>
      <c r="JS480" s="62"/>
      <c r="JT480" s="62"/>
      <c r="JU480" s="62"/>
      <c r="JV480" s="62"/>
      <c r="JW480" s="62"/>
      <c r="JX480" s="62"/>
      <c r="JY480" s="62"/>
      <c r="JZ480" s="62"/>
      <c r="KA480" s="62"/>
      <c r="KB480" s="62"/>
      <c r="KC480" s="62"/>
      <c r="KD480" s="62"/>
      <c r="KE480" s="62"/>
      <c r="KF480" s="62"/>
      <c r="KG480" s="62"/>
      <c r="KH480" s="62"/>
      <c r="KI480" s="62"/>
      <c r="KJ480" s="62"/>
      <c r="KK480" s="62"/>
      <c r="KL480" s="62"/>
      <c r="KM480" s="62"/>
    </row>
    <row r="481" spans="3:299" s="13" customFormat="1" x14ac:dyDescent="0.25">
      <c r="C481" s="62"/>
      <c r="D481" s="62"/>
      <c r="E481" s="62"/>
      <c r="F481" s="62"/>
      <c r="I481" s="14"/>
      <c r="J481" s="63"/>
      <c r="K481" s="14"/>
      <c r="L481" s="63"/>
      <c r="M481" s="63"/>
      <c r="Q481" s="51"/>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O481" s="62"/>
      <c r="DP481" s="62"/>
      <c r="DQ481" s="62"/>
      <c r="DR481" s="62"/>
      <c r="DS481" s="62"/>
      <c r="DT481" s="62"/>
      <c r="DU481" s="62"/>
      <c r="DV481" s="62"/>
      <c r="DW481" s="62"/>
      <c r="DX481" s="62"/>
      <c r="DY481" s="62"/>
      <c r="DZ481" s="62"/>
      <c r="EA481" s="62"/>
      <c r="EB481" s="62"/>
      <c r="EC481" s="62"/>
      <c r="ED481" s="62"/>
      <c r="EE481" s="62"/>
      <c r="EF481" s="62"/>
      <c r="EG481" s="62"/>
      <c r="EH481" s="62"/>
      <c r="EI481" s="62"/>
      <c r="EJ481" s="62"/>
      <c r="EK481" s="62"/>
      <c r="EL481" s="62"/>
      <c r="EM481" s="62"/>
      <c r="EN481" s="62"/>
      <c r="EO481" s="62"/>
      <c r="EP481" s="62"/>
      <c r="EQ481" s="62"/>
      <c r="ER481" s="62"/>
      <c r="ES481" s="62"/>
      <c r="ET481" s="62"/>
      <c r="EU481" s="62"/>
      <c r="EV481" s="62"/>
      <c r="EW481" s="62"/>
      <c r="EX481" s="62"/>
      <c r="EY481" s="62"/>
      <c r="EZ481" s="62"/>
      <c r="FA481" s="62"/>
      <c r="FB481" s="62"/>
      <c r="FC481" s="62"/>
      <c r="FD481" s="62"/>
      <c r="FE481" s="62"/>
      <c r="FF481" s="62"/>
      <c r="FG481" s="62"/>
      <c r="FH481" s="62"/>
      <c r="FI481" s="62"/>
      <c r="FJ481" s="62"/>
      <c r="FK481" s="62"/>
      <c r="FL481" s="62"/>
      <c r="FM481" s="62"/>
      <c r="FN481" s="62"/>
      <c r="FO481" s="62"/>
      <c r="FP481" s="62"/>
      <c r="FQ481" s="62"/>
      <c r="FR481" s="62"/>
      <c r="FS481" s="62"/>
      <c r="FT481" s="62"/>
      <c r="FU481" s="62"/>
      <c r="FV481" s="62"/>
      <c r="FW481" s="62"/>
      <c r="FX481" s="62"/>
      <c r="FY481" s="62"/>
      <c r="FZ481" s="62"/>
      <c r="GA481" s="62"/>
      <c r="GB481" s="62"/>
      <c r="GC481" s="62"/>
      <c r="GD481" s="62"/>
      <c r="GE481" s="62"/>
      <c r="GF481" s="62"/>
      <c r="GG481" s="62"/>
      <c r="GH481" s="62"/>
      <c r="GI481" s="62"/>
      <c r="GJ481" s="62"/>
      <c r="GK481" s="62"/>
      <c r="GL481" s="62"/>
      <c r="GM481" s="62"/>
      <c r="GN481" s="62"/>
      <c r="GO481" s="62"/>
      <c r="GP481" s="62"/>
      <c r="GQ481" s="62"/>
      <c r="GR481" s="62"/>
      <c r="GS481" s="62"/>
      <c r="GT481" s="62"/>
      <c r="GU481" s="62"/>
      <c r="GV481" s="62"/>
      <c r="GW481" s="62"/>
      <c r="GX481" s="62"/>
      <c r="GY481" s="62"/>
      <c r="GZ481" s="62"/>
      <c r="HA481" s="62"/>
      <c r="HB481" s="62"/>
      <c r="HC481" s="62"/>
      <c r="HD481" s="62"/>
      <c r="HE481" s="62"/>
      <c r="HF481" s="62"/>
      <c r="HG481" s="62"/>
      <c r="HH481" s="62"/>
      <c r="HI481" s="62"/>
      <c r="HJ481" s="62"/>
      <c r="HK481" s="62"/>
      <c r="HL481" s="62"/>
      <c r="HM481" s="62"/>
      <c r="HN481" s="62"/>
      <c r="HO481" s="62"/>
      <c r="HP481" s="62"/>
      <c r="HQ481" s="62"/>
      <c r="HR481" s="62"/>
      <c r="HS481" s="62"/>
      <c r="HT481" s="62"/>
      <c r="HU481" s="62"/>
      <c r="HV481" s="62"/>
      <c r="HW481" s="62"/>
      <c r="HX481" s="62"/>
      <c r="HY481" s="62"/>
      <c r="HZ481" s="62"/>
      <c r="IA481" s="62"/>
      <c r="IB481" s="62"/>
      <c r="IC481" s="62"/>
      <c r="ID481" s="62"/>
      <c r="IE481" s="62"/>
      <c r="IF481" s="62"/>
      <c r="IG481" s="62"/>
      <c r="IH481" s="62"/>
      <c r="II481" s="62"/>
      <c r="IJ481" s="62"/>
      <c r="IK481" s="62"/>
      <c r="IL481" s="62"/>
      <c r="IM481" s="62"/>
      <c r="IN481" s="62"/>
      <c r="IO481" s="62"/>
      <c r="IP481" s="62"/>
      <c r="IQ481" s="62"/>
      <c r="IR481" s="62"/>
      <c r="IS481" s="62"/>
      <c r="IT481" s="62"/>
      <c r="IU481" s="62"/>
      <c r="IV481" s="62"/>
      <c r="IW481" s="62"/>
      <c r="IX481" s="62"/>
      <c r="IY481" s="62"/>
      <c r="IZ481" s="62"/>
      <c r="JA481" s="62"/>
      <c r="JB481" s="62"/>
      <c r="JC481" s="62"/>
      <c r="JD481" s="62"/>
      <c r="JE481" s="62"/>
      <c r="JF481" s="62"/>
      <c r="JG481" s="62"/>
      <c r="JH481" s="62"/>
      <c r="JI481" s="62"/>
      <c r="JJ481" s="62"/>
      <c r="JK481" s="62"/>
      <c r="JL481" s="62"/>
      <c r="JM481" s="62"/>
      <c r="JN481" s="62"/>
      <c r="JO481" s="62"/>
      <c r="JP481" s="62"/>
      <c r="JQ481" s="62"/>
      <c r="JR481" s="62"/>
      <c r="JS481" s="62"/>
      <c r="JT481" s="62"/>
      <c r="JU481" s="62"/>
      <c r="JV481" s="62"/>
      <c r="JW481" s="62"/>
      <c r="JX481" s="62"/>
      <c r="JY481" s="62"/>
      <c r="JZ481" s="62"/>
      <c r="KA481" s="62"/>
      <c r="KB481" s="62"/>
      <c r="KC481" s="62"/>
      <c r="KD481" s="62"/>
      <c r="KE481" s="62"/>
      <c r="KF481" s="62"/>
      <c r="KG481" s="62"/>
      <c r="KH481" s="62"/>
      <c r="KI481" s="62"/>
      <c r="KJ481" s="62"/>
      <c r="KK481" s="62"/>
      <c r="KL481" s="62"/>
      <c r="KM481" s="62"/>
    </row>
    <row r="482" spans="3:299" s="13" customFormat="1" x14ac:dyDescent="0.25">
      <c r="C482" s="62"/>
      <c r="D482" s="62"/>
      <c r="E482" s="62"/>
      <c r="F482" s="62"/>
      <c r="I482" s="14"/>
      <c r="J482" s="63"/>
      <c r="K482" s="14"/>
      <c r="L482" s="63"/>
      <c r="M482" s="63"/>
      <c r="Q482" s="51"/>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O482" s="62"/>
      <c r="DP482" s="62"/>
      <c r="DQ482" s="62"/>
      <c r="DR482" s="62"/>
      <c r="DS482" s="62"/>
      <c r="DT482" s="62"/>
      <c r="DU482" s="62"/>
      <c r="DV482" s="62"/>
      <c r="DW482" s="62"/>
      <c r="DX482" s="62"/>
      <c r="DY482" s="62"/>
      <c r="DZ482" s="62"/>
      <c r="EA482" s="62"/>
      <c r="EB482" s="62"/>
      <c r="EC482" s="62"/>
      <c r="ED482" s="62"/>
      <c r="EE482" s="62"/>
      <c r="EF482" s="62"/>
      <c r="EG482" s="62"/>
      <c r="EH482" s="62"/>
      <c r="EI482" s="62"/>
      <c r="EJ482" s="62"/>
      <c r="EK482" s="62"/>
      <c r="EL482" s="62"/>
      <c r="EM482" s="62"/>
      <c r="EN482" s="62"/>
      <c r="EO482" s="62"/>
      <c r="EP482" s="62"/>
      <c r="EQ482" s="62"/>
      <c r="ER482" s="62"/>
      <c r="ES482" s="62"/>
      <c r="ET482" s="62"/>
      <c r="EU482" s="62"/>
      <c r="EV482" s="62"/>
      <c r="EW482" s="62"/>
      <c r="EX482" s="62"/>
      <c r="EY482" s="62"/>
      <c r="EZ482" s="62"/>
      <c r="FA482" s="62"/>
      <c r="FB482" s="62"/>
      <c r="FC482" s="62"/>
      <c r="FD482" s="62"/>
      <c r="FE482" s="62"/>
      <c r="FF482" s="62"/>
      <c r="FG482" s="62"/>
      <c r="FH482" s="62"/>
      <c r="FI482" s="62"/>
      <c r="FJ482" s="62"/>
      <c r="FK482" s="62"/>
      <c r="FL482" s="62"/>
      <c r="FM482" s="62"/>
      <c r="FN482" s="62"/>
      <c r="FO482" s="62"/>
      <c r="FP482" s="62"/>
      <c r="FQ482" s="62"/>
      <c r="FR482" s="62"/>
      <c r="FS482" s="62"/>
      <c r="FT482" s="62"/>
      <c r="FU482" s="62"/>
      <c r="FV482" s="62"/>
      <c r="FW482" s="62"/>
      <c r="FX482" s="62"/>
      <c r="FY482" s="62"/>
      <c r="FZ482" s="62"/>
      <c r="GA482" s="62"/>
      <c r="GB482" s="62"/>
      <c r="GC482" s="62"/>
      <c r="GD482" s="62"/>
      <c r="GE482" s="62"/>
      <c r="GF482" s="62"/>
      <c r="GG482" s="62"/>
      <c r="GH482" s="62"/>
      <c r="GI482" s="62"/>
      <c r="GJ482" s="62"/>
      <c r="GK482" s="62"/>
      <c r="GL482" s="62"/>
      <c r="GM482" s="62"/>
      <c r="GN482" s="62"/>
      <c r="GO482" s="62"/>
      <c r="GP482" s="62"/>
      <c r="GQ482" s="62"/>
      <c r="GR482" s="62"/>
      <c r="GS482" s="62"/>
      <c r="GT482" s="62"/>
      <c r="GU482" s="62"/>
      <c r="GV482" s="62"/>
      <c r="GW482" s="62"/>
      <c r="GX482" s="62"/>
      <c r="GY482" s="62"/>
      <c r="GZ482" s="62"/>
      <c r="HA482" s="62"/>
      <c r="HB482" s="62"/>
      <c r="HC482" s="62"/>
      <c r="HD482" s="62"/>
      <c r="HE482" s="62"/>
      <c r="HF482" s="62"/>
      <c r="HG482" s="62"/>
      <c r="HH482" s="62"/>
      <c r="HI482" s="62"/>
      <c r="HJ482" s="62"/>
      <c r="HK482" s="62"/>
      <c r="HL482" s="62"/>
      <c r="HM482" s="62"/>
      <c r="HN482" s="62"/>
      <c r="HO482" s="62"/>
      <c r="HP482" s="62"/>
      <c r="HQ482" s="62"/>
      <c r="HR482" s="62"/>
      <c r="HS482" s="62"/>
      <c r="HT482" s="62"/>
      <c r="HU482" s="62"/>
      <c r="HV482" s="62"/>
      <c r="HW482" s="62"/>
      <c r="HX482" s="62"/>
      <c r="HY482" s="62"/>
      <c r="HZ482" s="62"/>
      <c r="IA482" s="62"/>
      <c r="IB482" s="62"/>
      <c r="IC482" s="62"/>
      <c r="ID482" s="62"/>
      <c r="IE482" s="62"/>
      <c r="IF482" s="62"/>
      <c r="IG482" s="62"/>
      <c r="IH482" s="62"/>
      <c r="II482" s="62"/>
      <c r="IJ482" s="62"/>
      <c r="IK482" s="62"/>
      <c r="IL482" s="62"/>
      <c r="IM482" s="62"/>
      <c r="IN482" s="62"/>
      <c r="IO482" s="62"/>
      <c r="IP482" s="62"/>
      <c r="IQ482" s="62"/>
      <c r="IR482" s="62"/>
      <c r="IS482" s="62"/>
      <c r="IT482" s="62"/>
      <c r="IU482" s="62"/>
      <c r="IV482" s="62"/>
      <c r="IW482" s="62"/>
      <c r="IX482" s="62"/>
      <c r="IY482" s="62"/>
      <c r="IZ482" s="62"/>
      <c r="JA482" s="62"/>
      <c r="JB482" s="62"/>
      <c r="JC482" s="62"/>
      <c r="JD482" s="62"/>
      <c r="JE482" s="62"/>
      <c r="JF482" s="62"/>
      <c r="JG482" s="62"/>
      <c r="JH482" s="62"/>
      <c r="JI482" s="62"/>
      <c r="JJ482" s="62"/>
      <c r="JK482" s="62"/>
      <c r="JL482" s="62"/>
      <c r="JM482" s="62"/>
      <c r="JN482" s="62"/>
      <c r="JO482" s="62"/>
      <c r="JP482" s="62"/>
      <c r="JQ482" s="62"/>
      <c r="JR482" s="62"/>
      <c r="JS482" s="62"/>
      <c r="JT482" s="62"/>
      <c r="JU482" s="62"/>
      <c r="JV482" s="62"/>
      <c r="JW482" s="62"/>
      <c r="JX482" s="62"/>
      <c r="JY482" s="62"/>
      <c r="JZ482" s="62"/>
      <c r="KA482" s="62"/>
      <c r="KB482" s="62"/>
      <c r="KC482" s="62"/>
      <c r="KD482" s="62"/>
      <c r="KE482" s="62"/>
      <c r="KF482" s="62"/>
      <c r="KG482" s="62"/>
      <c r="KH482" s="62"/>
      <c r="KI482" s="62"/>
      <c r="KJ482" s="62"/>
      <c r="KK482" s="62"/>
      <c r="KL482" s="62"/>
      <c r="KM482" s="62"/>
    </row>
    <row r="483" spans="3:299" s="13" customFormat="1" x14ac:dyDescent="0.25">
      <c r="C483" s="62"/>
      <c r="D483" s="62"/>
      <c r="E483" s="62"/>
      <c r="F483" s="62"/>
      <c r="I483" s="14"/>
      <c r="J483" s="63"/>
      <c r="K483" s="14"/>
      <c r="L483" s="63"/>
      <c r="M483" s="63"/>
      <c r="Q483" s="51"/>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O483" s="62"/>
      <c r="DP483" s="62"/>
      <c r="DQ483" s="62"/>
      <c r="DR483" s="62"/>
      <c r="DS483" s="62"/>
      <c r="DT483" s="62"/>
      <c r="DU483" s="62"/>
      <c r="DV483" s="62"/>
      <c r="DW483" s="62"/>
      <c r="DX483" s="62"/>
      <c r="DY483" s="62"/>
      <c r="DZ483" s="62"/>
      <c r="EA483" s="62"/>
      <c r="EB483" s="62"/>
      <c r="EC483" s="62"/>
      <c r="ED483" s="62"/>
      <c r="EE483" s="62"/>
      <c r="EF483" s="62"/>
      <c r="EG483" s="62"/>
      <c r="EH483" s="62"/>
      <c r="EI483" s="62"/>
      <c r="EJ483" s="62"/>
      <c r="EK483" s="62"/>
      <c r="EL483" s="62"/>
      <c r="EM483" s="62"/>
      <c r="EN483" s="62"/>
      <c r="EO483" s="62"/>
      <c r="EP483" s="62"/>
      <c r="EQ483" s="62"/>
      <c r="ER483" s="62"/>
      <c r="ES483" s="62"/>
      <c r="ET483" s="62"/>
      <c r="EU483" s="62"/>
      <c r="EV483" s="62"/>
      <c r="EW483" s="62"/>
      <c r="EX483" s="62"/>
      <c r="EY483" s="62"/>
      <c r="EZ483" s="62"/>
      <c r="FA483" s="62"/>
      <c r="FB483" s="62"/>
      <c r="FC483" s="62"/>
      <c r="FD483" s="62"/>
      <c r="FE483" s="62"/>
      <c r="FF483" s="62"/>
      <c r="FG483" s="62"/>
      <c r="FH483" s="62"/>
      <c r="FI483" s="62"/>
      <c r="FJ483" s="62"/>
      <c r="FK483" s="62"/>
      <c r="FL483" s="62"/>
      <c r="FM483" s="62"/>
      <c r="FN483" s="62"/>
      <c r="FO483" s="62"/>
      <c r="FP483" s="62"/>
      <c r="FQ483" s="62"/>
      <c r="FR483" s="62"/>
      <c r="FS483" s="62"/>
      <c r="FT483" s="62"/>
      <c r="FU483" s="62"/>
      <c r="FV483" s="62"/>
      <c r="FW483" s="62"/>
      <c r="FX483" s="62"/>
      <c r="FY483" s="62"/>
      <c r="FZ483" s="62"/>
      <c r="GA483" s="62"/>
      <c r="GB483" s="62"/>
      <c r="GC483" s="62"/>
      <c r="GD483" s="62"/>
      <c r="GE483" s="62"/>
      <c r="GF483" s="62"/>
      <c r="GG483" s="62"/>
      <c r="GH483" s="62"/>
      <c r="GI483" s="62"/>
      <c r="GJ483" s="62"/>
      <c r="GK483" s="62"/>
      <c r="GL483" s="62"/>
      <c r="GM483" s="62"/>
      <c r="GN483" s="62"/>
      <c r="GO483" s="62"/>
      <c r="GP483" s="62"/>
      <c r="GQ483" s="62"/>
      <c r="GR483" s="62"/>
      <c r="GS483" s="62"/>
      <c r="GT483" s="62"/>
      <c r="GU483" s="62"/>
      <c r="GV483" s="62"/>
      <c r="GW483" s="62"/>
      <c r="GX483" s="62"/>
      <c r="GY483" s="62"/>
      <c r="GZ483" s="62"/>
      <c r="HA483" s="62"/>
      <c r="HB483" s="62"/>
      <c r="HC483" s="62"/>
      <c r="HD483" s="62"/>
      <c r="HE483" s="62"/>
      <c r="HF483" s="62"/>
      <c r="HG483" s="62"/>
      <c r="HH483" s="62"/>
      <c r="HI483" s="62"/>
      <c r="HJ483" s="62"/>
      <c r="HK483" s="62"/>
      <c r="HL483" s="62"/>
      <c r="HM483" s="62"/>
      <c r="HN483" s="62"/>
      <c r="HO483" s="62"/>
      <c r="HP483" s="62"/>
      <c r="HQ483" s="62"/>
      <c r="HR483" s="62"/>
      <c r="HS483" s="62"/>
      <c r="HT483" s="62"/>
      <c r="HU483" s="62"/>
      <c r="HV483" s="62"/>
      <c r="HW483" s="62"/>
      <c r="HX483" s="62"/>
      <c r="HY483" s="62"/>
      <c r="HZ483" s="62"/>
      <c r="IA483" s="62"/>
      <c r="IB483" s="62"/>
      <c r="IC483" s="62"/>
      <c r="ID483" s="62"/>
      <c r="IE483" s="62"/>
      <c r="IF483" s="62"/>
      <c r="IG483" s="62"/>
      <c r="IH483" s="62"/>
      <c r="II483" s="62"/>
      <c r="IJ483" s="62"/>
      <c r="IK483" s="62"/>
      <c r="IL483" s="62"/>
      <c r="IM483" s="62"/>
      <c r="IN483" s="62"/>
      <c r="IO483" s="62"/>
      <c r="IP483" s="62"/>
      <c r="IQ483" s="62"/>
      <c r="IR483" s="62"/>
      <c r="IS483" s="62"/>
      <c r="IT483" s="62"/>
      <c r="IU483" s="62"/>
      <c r="IV483" s="62"/>
      <c r="IW483" s="62"/>
      <c r="IX483" s="62"/>
      <c r="IY483" s="62"/>
      <c r="IZ483" s="62"/>
      <c r="JA483" s="62"/>
      <c r="JB483" s="62"/>
      <c r="JC483" s="62"/>
      <c r="JD483" s="62"/>
      <c r="JE483" s="62"/>
      <c r="JF483" s="62"/>
      <c r="JG483" s="62"/>
      <c r="JH483" s="62"/>
      <c r="JI483" s="62"/>
      <c r="JJ483" s="62"/>
      <c r="JK483" s="62"/>
      <c r="JL483" s="62"/>
      <c r="JM483" s="62"/>
      <c r="JN483" s="62"/>
      <c r="JO483" s="62"/>
      <c r="JP483" s="62"/>
      <c r="JQ483" s="62"/>
      <c r="JR483" s="62"/>
      <c r="JS483" s="62"/>
      <c r="JT483" s="62"/>
      <c r="JU483" s="62"/>
      <c r="JV483" s="62"/>
      <c r="JW483" s="62"/>
      <c r="JX483" s="62"/>
      <c r="JY483" s="62"/>
      <c r="JZ483" s="62"/>
      <c r="KA483" s="62"/>
      <c r="KB483" s="62"/>
      <c r="KC483" s="62"/>
      <c r="KD483" s="62"/>
      <c r="KE483" s="62"/>
      <c r="KF483" s="62"/>
      <c r="KG483" s="62"/>
      <c r="KH483" s="62"/>
      <c r="KI483" s="62"/>
      <c r="KJ483" s="62"/>
      <c r="KK483" s="62"/>
      <c r="KL483" s="62"/>
      <c r="KM483" s="62"/>
    </row>
    <row r="484" spans="3:299" s="13" customFormat="1" x14ac:dyDescent="0.25">
      <c r="C484" s="62"/>
      <c r="D484" s="62"/>
      <c r="E484" s="62"/>
      <c r="F484" s="62"/>
      <c r="I484" s="14"/>
      <c r="J484" s="63"/>
      <c r="K484" s="14"/>
      <c r="L484" s="63"/>
      <c r="M484" s="63"/>
      <c r="Q484" s="51"/>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O484" s="62"/>
      <c r="DP484" s="62"/>
      <c r="DQ484" s="62"/>
      <c r="DR484" s="62"/>
      <c r="DS484" s="62"/>
      <c r="DT484" s="62"/>
      <c r="DU484" s="62"/>
      <c r="DV484" s="62"/>
      <c r="DW484" s="62"/>
      <c r="DX484" s="62"/>
      <c r="DY484" s="62"/>
      <c r="DZ484" s="62"/>
      <c r="EA484" s="62"/>
      <c r="EB484" s="62"/>
      <c r="EC484" s="62"/>
      <c r="ED484" s="62"/>
      <c r="EE484" s="62"/>
      <c r="EF484" s="62"/>
      <c r="EG484" s="62"/>
      <c r="EH484" s="62"/>
      <c r="EI484" s="62"/>
      <c r="EJ484" s="62"/>
      <c r="EK484" s="62"/>
      <c r="EL484" s="62"/>
      <c r="EM484" s="62"/>
      <c r="EN484" s="62"/>
      <c r="EO484" s="62"/>
      <c r="EP484" s="62"/>
      <c r="EQ484" s="62"/>
      <c r="ER484" s="62"/>
      <c r="ES484" s="62"/>
      <c r="ET484" s="62"/>
      <c r="EU484" s="62"/>
      <c r="EV484" s="62"/>
      <c r="EW484" s="62"/>
      <c r="EX484" s="62"/>
      <c r="EY484" s="62"/>
      <c r="EZ484" s="62"/>
      <c r="FA484" s="62"/>
      <c r="FB484" s="62"/>
      <c r="FC484" s="62"/>
      <c r="FD484" s="62"/>
      <c r="FE484" s="62"/>
      <c r="FF484" s="62"/>
      <c r="FG484" s="62"/>
      <c r="FH484" s="62"/>
      <c r="FI484" s="62"/>
      <c r="FJ484" s="62"/>
      <c r="FK484" s="62"/>
      <c r="FL484" s="62"/>
      <c r="FM484" s="62"/>
      <c r="FN484" s="62"/>
      <c r="FO484" s="62"/>
      <c r="FP484" s="62"/>
      <c r="FQ484" s="62"/>
      <c r="FR484" s="62"/>
      <c r="FS484" s="62"/>
      <c r="FT484" s="62"/>
      <c r="FU484" s="62"/>
      <c r="FV484" s="62"/>
      <c r="FW484" s="62"/>
      <c r="FX484" s="62"/>
      <c r="FY484" s="62"/>
      <c r="FZ484" s="62"/>
      <c r="GA484" s="62"/>
      <c r="GB484" s="62"/>
      <c r="GC484" s="62"/>
      <c r="GD484" s="62"/>
      <c r="GE484" s="62"/>
      <c r="GF484" s="62"/>
      <c r="GG484" s="62"/>
      <c r="GH484" s="62"/>
      <c r="GI484" s="62"/>
      <c r="GJ484" s="62"/>
      <c r="GK484" s="62"/>
      <c r="GL484" s="62"/>
      <c r="GM484" s="62"/>
      <c r="GN484" s="62"/>
      <c r="GO484" s="62"/>
      <c r="GP484" s="62"/>
      <c r="GQ484" s="62"/>
      <c r="GR484" s="62"/>
      <c r="GS484" s="62"/>
      <c r="GT484" s="62"/>
      <c r="GU484" s="62"/>
      <c r="GV484" s="62"/>
      <c r="GW484" s="62"/>
      <c r="GX484" s="62"/>
      <c r="GY484" s="62"/>
      <c r="GZ484" s="62"/>
      <c r="HA484" s="62"/>
      <c r="HB484" s="62"/>
      <c r="HC484" s="62"/>
      <c r="HD484" s="62"/>
      <c r="HE484" s="62"/>
      <c r="HF484" s="62"/>
      <c r="HG484" s="62"/>
      <c r="HH484" s="62"/>
      <c r="HI484" s="62"/>
      <c r="HJ484" s="62"/>
      <c r="HK484" s="62"/>
      <c r="HL484" s="62"/>
      <c r="HM484" s="62"/>
      <c r="HN484" s="62"/>
      <c r="HO484" s="62"/>
      <c r="HP484" s="62"/>
      <c r="HQ484" s="62"/>
      <c r="HR484" s="62"/>
      <c r="HS484" s="62"/>
      <c r="HT484" s="62"/>
      <c r="HU484" s="62"/>
      <c r="HV484" s="62"/>
      <c r="HW484" s="62"/>
      <c r="HX484" s="62"/>
      <c r="HY484" s="62"/>
      <c r="HZ484" s="62"/>
      <c r="IA484" s="62"/>
      <c r="IB484" s="62"/>
      <c r="IC484" s="62"/>
      <c r="ID484" s="62"/>
      <c r="IE484" s="62"/>
      <c r="IF484" s="62"/>
      <c r="IG484" s="62"/>
      <c r="IH484" s="62"/>
      <c r="II484" s="62"/>
      <c r="IJ484" s="62"/>
      <c r="IK484" s="62"/>
      <c r="IL484" s="62"/>
      <c r="IM484" s="62"/>
      <c r="IN484" s="62"/>
      <c r="IO484" s="62"/>
      <c r="IP484" s="62"/>
      <c r="IQ484" s="62"/>
      <c r="IR484" s="62"/>
      <c r="IS484" s="62"/>
      <c r="IT484" s="62"/>
      <c r="IU484" s="62"/>
      <c r="IV484" s="62"/>
      <c r="IW484" s="62"/>
      <c r="IX484" s="62"/>
      <c r="IY484" s="62"/>
      <c r="IZ484" s="62"/>
      <c r="JA484" s="62"/>
      <c r="JB484" s="62"/>
      <c r="JC484" s="62"/>
      <c r="JD484" s="62"/>
      <c r="JE484" s="62"/>
      <c r="JF484" s="62"/>
      <c r="JG484" s="62"/>
      <c r="JH484" s="62"/>
      <c r="JI484" s="62"/>
      <c r="JJ484" s="62"/>
      <c r="JK484" s="62"/>
      <c r="JL484" s="62"/>
      <c r="JM484" s="62"/>
      <c r="JN484" s="62"/>
      <c r="JO484" s="62"/>
      <c r="JP484" s="62"/>
      <c r="JQ484" s="62"/>
      <c r="JR484" s="62"/>
      <c r="JS484" s="62"/>
      <c r="JT484" s="62"/>
      <c r="JU484" s="62"/>
      <c r="JV484" s="62"/>
      <c r="JW484" s="62"/>
      <c r="JX484" s="62"/>
      <c r="JY484" s="62"/>
      <c r="JZ484" s="62"/>
      <c r="KA484" s="62"/>
      <c r="KB484" s="62"/>
      <c r="KC484" s="62"/>
      <c r="KD484" s="62"/>
      <c r="KE484" s="62"/>
      <c r="KF484" s="62"/>
      <c r="KG484" s="62"/>
      <c r="KH484" s="62"/>
      <c r="KI484" s="62"/>
      <c r="KJ484" s="62"/>
      <c r="KK484" s="62"/>
      <c r="KL484" s="62"/>
      <c r="KM484" s="62"/>
    </row>
    <row r="485" spans="3:299" s="13" customFormat="1" x14ac:dyDescent="0.25">
      <c r="C485" s="62"/>
      <c r="D485" s="62"/>
      <c r="E485" s="62"/>
      <c r="F485" s="62"/>
      <c r="I485" s="14"/>
      <c r="J485" s="63"/>
      <c r="K485" s="14"/>
      <c r="L485" s="63"/>
      <c r="M485" s="63"/>
      <c r="Q485" s="51"/>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O485" s="62"/>
      <c r="DP485" s="62"/>
      <c r="DQ485" s="62"/>
      <c r="DR485" s="62"/>
      <c r="DS485" s="62"/>
      <c r="DT485" s="62"/>
      <c r="DU485" s="62"/>
      <c r="DV485" s="62"/>
      <c r="DW485" s="62"/>
      <c r="DX485" s="62"/>
      <c r="DY485" s="62"/>
      <c r="DZ485" s="62"/>
      <c r="EA485" s="62"/>
      <c r="EB485" s="62"/>
      <c r="EC485" s="62"/>
      <c r="ED485" s="62"/>
      <c r="EE485" s="62"/>
      <c r="EF485" s="62"/>
      <c r="EG485" s="62"/>
      <c r="EH485" s="62"/>
      <c r="EI485" s="62"/>
      <c r="EJ485" s="62"/>
      <c r="EK485" s="62"/>
      <c r="EL485" s="62"/>
      <c r="EM485" s="62"/>
      <c r="EN485" s="62"/>
      <c r="EO485" s="62"/>
      <c r="EP485" s="62"/>
      <c r="EQ485" s="62"/>
      <c r="ER485" s="62"/>
      <c r="ES485" s="62"/>
      <c r="ET485" s="62"/>
      <c r="EU485" s="62"/>
      <c r="EV485" s="62"/>
      <c r="EW485" s="62"/>
      <c r="EX485" s="62"/>
      <c r="EY485" s="62"/>
      <c r="EZ485" s="62"/>
      <c r="FA485" s="62"/>
      <c r="FB485" s="62"/>
      <c r="FC485" s="62"/>
      <c r="FD485" s="62"/>
      <c r="FE485" s="62"/>
      <c r="FF485" s="62"/>
      <c r="FG485" s="62"/>
      <c r="FH485" s="62"/>
      <c r="FI485" s="62"/>
      <c r="FJ485" s="62"/>
      <c r="FK485" s="62"/>
      <c r="FL485" s="62"/>
      <c r="FM485" s="62"/>
      <c r="FN485" s="62"/>
      <c r="FO485" s="62"/>
      <c r="FP485" s="62"/>
      <c r="FQ485" s="62"/>
      <c r="FR485" s="62"/>
      <c r="FS485" s="62"/>
      <c r="FT485" s="62"/>
      <c r="FU485" s="62"/>
      <c r="FV485" s="62"/>
      <c r="FW485" s="62"/>
      <c r="FX485" s="62"/>
      <c r="FY485" s="62"/>
      <c r="FZ485" s="62"/>
      <c r="GA485" s="62"/>
      <c r="GB485" s="62"/>
      <c r="GC485" s="62"/>
      <c r="GD485" s="62"/>
      <c r="GE485" s="62"/>
      <c r="GF485" s="62"/>
      <c r="GG485" s="62"/>
      <c r="GH485" s="62"/>
      <c r="GI485" s="62"/>
      <c r="GJ485" s="62"/>
      <c r="GK485" s="62"/>
      <c r="GL485" s="62"/>
      <c r="GM485" s="62"/>
      <c r="GN485" s="62"/>
      <c r="GO485" s="62"/>
      <c r="GP485" s="62"/>
      <c r="GQ485" s="62"/>
      <c r="GR485" s="62"/>
      <c r="GS485" s="62"/>
      <c r="GT485" s="62"/>
      <c r="GU485" s="62"/>
      <c r="GV485" s="62"/>
      <c r="GW485" s="62"/>
      <c r="GX485" s="62"/>
      <c r="GY485" s="62"/>
      <c r="GZ485" s="62"/>
      <c r="HA485" s="62"/>
      <c r="HB485" s="62"/>
      <c r="HC485" s="62"/>
      <c r="HD485" s="62"/>
      <c r="HE485" s="62"/>
      <c r="HF485" s="62"/>
      <c r="HG485" s="62"/>
      <c r="HH485" s="62"/>
      <c r="HI485" s="62"/>
      <c r="HJ485" s="62"/>
      <c r="HK485" s="62"/>
      <c r="HL485" s="62"/>
      <c r="HM485" s="62"/>
      <c r="HN485" s="62"/>
      <c r="HO485" s="62"/>
      <c r="HP485" s="62"/>
      <c r="HQ485" s="62"/>
      <c r="HR485" s="62"/>
      <c r="HS485" s="62"/>
      <c r="HT485" s="62"/>
      <c r="HU485" s="62"/>
      <c r="HV485" s="62"/>
      <c r="HW485" s="62"/>
      <c r="HX485" s="62"/>
      <c r="HY485" s="62"/>
      <c r="HZ485" s="62"/>
      <c r="IA485" s="62"/>
      <c r="IB485" s="62"/>
      <c r="IC485" s="62"/>
      <c r="ID485" s="62"/>
      <c r="IE485" s="62"/>
      <c r="IF485" s="62"/>
      <c r="IG485" s="62"/>
      <c r="IH485" s="62"/>
      <c r="II485" s="62"/>
      <c r="IJ485" s="62"/>
      <c r="IK485" s="62"/>
      <c r="IL485" s="62"/>
      <c r="IM485" s="62"/>
      <c r="IN485" s="62"/>
      <c r="IO485" s="62"/>
      <c r="IP485" s="62"/>
      <c r="IQ485" s="62"/>
      <c r="IR485" s="62"/>
      <c r="IS485" s="62"/>
      <c r="IT485" s="62"/>
      <c r="IU485" s="62"/>
      <c r="IV485" s="62"/>
      <c r="IW485" s="62"/>
      <c r="IX485" s="62"/>
      <c r="IY485" s="62"/>
      <c r="IZ485" s="62"/>
      <c r="JA485" s="62"/>
      <c r="JB485" s="62"/>
      <c r="JC485" s="62"/>
      <c r="JD485" s="62"/>
      <c r="JE485" s="62"/>
      <c r="JF485" s="62"/>
      <c r="JG485" s="62"/>
      <c r="JH485" s="62"/>
      <c r="JI485" s="62"/>
      <c r="JJ485" s="62"/>
      <c r="JK485" s="62"/>
      <c r="JL485" s="62"/>
      <c r="JM485" s="62"/>
      <c r="JN485" s="62"/>
      <c r="JO485" s="62"/>
      <c r="JP485" s="62"/>
      <c r="JQ485" s="62"/>
      <c r="JR485" s="62"/>
      <c r="JS485" s="62"/>
      <c r="JT485" s="62"/>
      <c r="JU485" s="62"/>
      <c r="JV485" s="62"/>
      <c r="JW485" s="62"/>
      <c r="JX485" s="62"/>
      <c r="JY485" s="62"/>
      <c r="JZ485" s="62"/>
      <c r="KA485" s="62"/>
      <c r="KB485" s="62"/>
      <c r="KC485" s="62"/>
      <c r="KD485" s="62"/>
      <c r="KE485" s="62"/>
      <c r="KF485" s="62"/>
      <c r="KG485" s="62"/>
      <c r="KH485" s="62"/>
      <c r="KI485" s="62"/>
      <c r="KJ485" s="62"/>
      <c r="KK485" s="62"/>
      <c r="KL485" s="62"/>
      <c r="KM485" s="62"/>
    </row>
    <row r="486" spans="3:299" s="13" customFormat="1" x14ac:dyDescent="0.25">
      <c r="C486" s="62"/>
      <c r="D486" s="62"/>
      <c r="E486" s="62"/>
      <c r="F486" s="62"/>
      <c r="I486" s="14"/>
      <c r="J486" s="63"/>
      <c r="K486" s="14"/>
      <c r="L486" s="63"/>
      <c r="M486" s="63"/>
      <c r="Q486" s="51"/>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62"/>
      <c r="DU486" s="62"/>
      <c r="DV486" s="62"/>
      <c r="DW486" s="62"/>
      <c r="DX486" s="62"/>
      <c r="DY486" s="62"/>
      <c r="DZ486" s="62"/>
      <c r="EA486" s="62"/>
      <c r="EB486" s="62"/>
      <c r="EC486" s="62"/>
      <c r="ED486" s="62"/>
      <c r="EE486" s="62"/>
      <c r="EF486" s="62"/>
      <c r="EG486" s="62"/>
      <c r="EH486" s="62"/>
      <c r="EI486" s="62"/>
      <c r="EJ486" s="62"/>
      <c r="EK486" s="62"/>
      <c r="EL486" s="62"/>
      <c r="EM486" s="62"/>
      <c r="EN486" s="62"/>
      <c r="EO486" s="62"/>
      <c r="EP486" s="62"/>
      <c r="EQ486" s="62"/>
      <c r="ER486" s="62"/>
      <c r="ES486" s="62"/>
      <c r="ET486" s="62"/>
      <c r="EU486" s="62"/>
      <c r="EV486" s="62"/>
      <c r="EW486" s="62"/>
      <c r="EX486" s="62"/>
      <c r="EY486" s="62"/>
      <c r="EZ486" s="62"/>
      <c r="FA486" s="62"/>
      <c r="FB486" s="62"/>
      <c r="FC486" s="62"/>
      <c r="FD486" s="62"/>
      <c r="FE486" s="62"/>
      <c r="FF486" s="62"/>
      <c r="FG486" s="62"/>
      <c r="FH486" s="62"/>
      <c r="FI486" s="62"/>
      <c r="FJ486" s="62"/>
      <c r="FK486" s="62"/>
      <c r="FL486" s="62"/>
      <c r="FM486" s="62"/>
      <c r="FN486" s="62"/>
      <c r="FO486" s="62"/>
      <c r="FP486" s="62"/>
      <c r="FQ486" s="62"/>
      <c r="FR486" s="62"/>
      <c r="FS486" s="62"/>
      <c r="FT486" s="62"/>
      <c r="FU486" s="62"/>
      <c r="FV486" s="62"/>
      <c r="FW486" s="62"/>
      <c r="FX486" s="62"/>
      <c r="FY486" s="62"/>
      <c r="FZ486" s="62"/>
      <c r="GA486" s="62"/>
      <c r="GB486" s="62"/>
      <c r="GC486" s="62"/>
      <c r="GD486" s="62"/>
      <c r="GE486" s="62"/>
      <c r="GF486" s="62"/>
      <c r="GG486" s="62"/>
      <c r="GH486" s="62"/>
      <c r="GI486" s="62"/>
      <c r="GJ486" s="62"/>
      <c r="GK486" s="62"/>
      <c r="GL486" s="62"/>
      <c r="GM486" s="62"/>
      <c r="GN486" s="62"/>
      <c r="GO486" s="62"/>
      <c r="GP486" s="62"/>
      <c r="GQ486" s="62"/>
      <c r="GR486" s="62"/>
      <c r="GS486" s="62"/>
      <c r="GT486" s="62"/>
      <c r="GU486" s="62"/>
      <c r="GV486" s="62"/>
      <c r="GW486" s="62"/>
      <c r="GX486" s="62"/>
      <c r="GY486" s="62"/>
      <c r="GZ486" s="62"/>
      <c r="HA486" s="62"/>
      <c r="HB486" s="62"/>
      <c r="HC486" s="62"/>
      <c r="HD486" s="62"/>
      <c r="HE486" s="62"/>
      <c r="HF486" s="62"/>
      <c r="HG486" s="62"/>
      <c r="HH486" s="62"/>
      <c r="HI486" s="62"/>
      <c r="HJ486" s="62"/>
      <c r="HK486" s="62"/>
      <c r="HL486" s="62"/>
      <c r="HM486" s="62"/>
      <c r="HN486" s="62"/>
      <c r="HO486" s="62"/>
      <c r="HP486" s="62"/>
      <c r="HQ486" s="62"/>
      <c r="HR486" s="62"/>
      <c r="HS486" s="62"/>
      <c r="HT486" s="62"/>
      <c r="HU486" s="62"/>
      <c r="HV486" s="62"/>
      <c r="HW486" s="62"/>
      <c r="HX486" s="62"/>
      <c r="HY486" s="62"/>
      <c r="HZ486" s="62"/>
      <c r="IA486" s="62"/>
      <c r="IB486" s="62"/>
      <c r="IC486" s="62"/>
      <c r="ID486" s="62"/>
      <c r="IE486" s="62"/>
      <c r="IF486" s="62"/>
      <c r="IG486" s="62"/>
      <c r="IH486" s="62"/>
      <c r="II486" s="62"/>
      <c r="IJ486" s="62"/>
      <c r="IK486" s="62"/>
      <c r="IL486" s="62"/>
      <c r="IM486" s="62"/>
      <c r="IN486" s="62"/>
      <c r="IO486" s="62"/>
      <c r="IP486" s="62"/>
      <c r="IQ486" s="62"/>
      <c r="IR486" s="62"/>
      <c r="IS486" s="62"/>
      <c r="IT486" s="62"/>
      <c r="IU486" s="62"/>
      <c r="IV486" s="62"/>
      <c r="IW486" s="62"/>
      <c r="IX486" s="62"/>
      <c r="IY486" s="62"/>
      <c r="IZ486" s="62"/>
      <c r="JA486" s="62"/>
      <c r="JB486" s="62"/>
      <c r="JC486" s="62"/>
      <c r="JD486" s="62"/>
      <c r="JE486" s="62"/>
      <c r="JF486" s="62"/>
      <c r="JG486" s="62"/>
      <c r="JH486" s="62"/>
      <c r="JI486" s="62"/>
      <c r="JJ486" s="62"/>
      <c r="JK486" s="62"/>
      <c r="JL486" s="62"/>
      <c r="JM486" s="62"/>
      <c r="JN486" s="62"/>
      <c r="JO486" s="62"/>
      <c r="JP486" s="62"/>
      <c r="JQ486" s="62"/>
      <c r="JR486" s="62"/>
      <c r="JS486" s="62"/>
      <c r="JT486" s="62"/>
      <c r="JU486" s="62"/>
      <c r="JV486" s="62"/>
      <c r="JW486" s="62"/>
      <c r="JX486" s="62"/>
      <c r="JY486" s="62"/>
      <c r="JZ486" s="62"/>
      <c r="KA486" s="62"/>
      <c r="KB486" s="62"/>
      <c r="KC486" s="62"/>
      <c r="KD486" s="62"/>
      <c r="KE486" s="62"/>
      <c r="KF486" s="62"/>
      <c r="KG486" s="62"/>
      <c r="KH486" s="62"/>
      <c r="KI486" s="62"/>
      <c r="KJ486" s="62"/>
      <c r="KK486" s="62"/>
      <c r="KL486" s="62"/>
      <c r="KM486" s="62"/>
    </row>
    <row r="487" spans="3:299" s="13" customFormat="1" x14ac:dyDescent="0.25">
      <c r="C487" s="62"/>
      <c r="D487" s="62"/>
      <c r="E487" s="62"/>
      <c r="F487" s="62"/>
      <c r="I487" s="14"/>
      <c r="J487" s="63"/>
      <c r="K487" s="14"/>
      <c r="L487" s="63"/>
      <c r="M487" s="63"/>
      <c r="Q487" s="51"/>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62"/>
      <c r="DU487" s="62"/>
      <c r="DV487" s="62"/>
      <c r="DW487" s="62"/>
      <c r="DX487" s="62"/>
      <c r="DY487" s="62"/>
      <c r="DZ487" s="62"/>
      <c r="EA487" s="62"/>
      <c r="EB487" s="62"/>
      <c r="EC487" s="62"/>
      <c r="ED487" s="62"/>
      <c r="EE487" s="62"/>
      <c r="EF487" s="62"/>
      <c r="EG487" s="62"/>
      <c r="EH487" s="62"/>
      <c r="EI487" s="62"/>
      <c r="EJ487" s="62"/>
      <c r="EK487" s="62"/>
      <c r="EL487" s="62"/>
      <c r="EM487" s="62"/>
      <c r="EN487" s="62"/>
      <c r="EO487" s="62"/>
      <c r="EP487" s="62"/>
      <c r="EQ487" s="62"/>
      <c r="ER487" s="62"/>
      <c r="ES487" s="62"/>
      <c r="ET487" s="62"/>
      <c r="EU487" s="62"/>
      <c r="EV487" s="62"/>
      <c r="EW487" s="62"/>
      <c r="EX487" s="62"/>
      <c r="EY487" s="62"/>
      <c r="EZ487" s="62"/>
      <c r="FA487" s="62"/>
      <c r="FB487" s="62"/>
      <c r="FC487" s="62"/>
      <c r="FD487" s="62"/>
      <c r="FE487" s="62"/>
      <c r="FF487" s="62"/>
      <c r="FG487" s="62"/>
      <c r="FH487" s="62"/>
      <c r="FI487" s="62"/>
      <c r="FJ487" s="62"/>
      <c r="FK487" s="62"/>
      <c r="FL487" s="62"/>
      <c r="FM487" s="62"/>
      <c r="FN487" s="62"/>
      <c r="FO487" s="62"/>
      <c r="FP487" s="62"/>
      <c r="FQ487" s="62"/>
      <c r="FR487" s="62"/>
      <c r="FS487" s="62"/>
      <c r="FT487" s="62"/>
      <c r="FU487" s="62"/>
      <c r="FV487" s="62"/>
      <c r="FW487" s="62"/>
      <c r="FX487" s="62"/>
      <c r="FY487" s="62"/>
      <c r="FZ487" s="62"/>
      <c r="GA487" s="62"/>
      <c r="GB487" s="62"/>
      <c r="GC487" s="62"/>
      <c r="GD487" s="62"/>
      <c r="GE487" s="62"/>
      <c r="GF487" s="62"/>
      <c r="GG487" s="62"/>
      <c r="GH487" s="62"/>
      <c r="GI487" s="62"/>
      <c r="GJ487" s="62"/>
      <c r="GK487" s="62"/>
      <c r="GL487" s="62"/>
      <c r="GM487" s="62"/>
      <c r="GN487" s="62"/>
      <c r="GO487" s="62"/>
      <c r="GP487" s="62"/>
      <c r="GQ487" s="62"/>
      <c r="GR487" s="62"/>
      <c r="GS487" s="62"/>
      <c r="GT487" s="62"/>
      <c r="GU487" s="62"/>
      <c r="GV487" s="62"/>
      <c r="GW487" s="62"/>
      <c r="GX487" s="62"/>
      <c r="GY487" s="62"/>
      <c r="GZ487" s="62"/>
      <c r="HA487" s="62"/>
      <c r="HB487" s="62"/>
      <c r="HC487" s="62"/>
      <c r="HD487" s="62"/>
      <c r="HE487" s="62"/>
      <c r="HF487" s="62"/>
      <c r="HG487" s="62"/>
      <c r="HH487" s="62"/>
      <c r="HI487" s="62"/>
      <c r="HJ487" s="62"/>
      <c r="HK487" s="62"/>
      <c r="HL487" s="62"/>
      <c r="HM487" s="62"/>
      <c r="HN487" s="62"/>
      <c r="HO487" s="62"/>
      <c r="HP487" s="62"/>
      <c r="HQ487" s="62"/>
      <c r="HR487" s="62"/>
      <c r="HS487" s="62"/>
      <c r="HT487" s="62"/>
      <c r="HU487" s="62"/>
      <c r="HV487" s="62"/>
      <c r="HW487" s="62"/>
      <c r="HX487" s="62"/>
      <c r="HY487" s="62"/>
      <c r="HZ487" s="62"/>
      <c r="IA487" s="62"/>
      <c r="IB487" s="62"/>
      <c r="IC487" s="62"/>
      <c r="ID487" s="62"/>
      <c r="IE487" s="62"/>
      <c r="IF487" s="62"/>
      <c r="IG487" s="62"/>
      <c r="IH487" s="62"/>
      <c r="II487" s="62"/>
      <c r="IJ487" s="62"/>
      <c r="IK487" s="62"/>
      <c r="IL487" s="62"/>
      <c r="IM487" s="62"/>
      <c r="IN487" s="62"/>
      <c r="IO487" s="62"/>
      <c r="IP487" s="62"/>
      <c r="IQ487" s="62"/>
      <c r="IR487" s="62"/>
      <c r="IS487" s="62"/>
      <c r="IT487" s="62"/>
      <c r="IU487" s="62"/>
      <c r="IV487" s="62"/>
      <c r="IW487" s="62"/>
      <c r="IX487" s="62"/>
      <c r="IY487" s="62"/>
      <c r="IZ487" s="62"/>
      <c r="JA487" s="62"/>
      <c r="JB487" s="62"/>
      <c r="JC487" s="62"/>
      <c r="JD487" s="62"/>
      <c r="JE487" s="62"/>
      <c r="JF487" s="62"/>
      <c r="JG487" s="62"/>
      <c r="JH487" s="62"/>
      <c r="JI487" s="62"/>
      <c r="JJ487" s="62"/>
      <c r="JK487" s="62"/>
      <c r="JL487" s="62"/>
      <c r="JM487" s="62"/>
      <c r="JN487" s="62"/>
      <c r="JO487" s="62"/>
      <c r="JP487" s="62"/>
      <c r="JQ487" s="62"/>
      <c r="JR487" s="62"/>
      <c r="JS487" s="62"/>
      <c r="JT487" s="62"/>
      <c r="JU487" s="62"/>
      <c r="JV487" s="62"/>
      <c r="JW487" s="62"/>
      <c r="JX487" s="62"/>
      <c r="JY487" s="62"/>
      <c r="JZ487" s="62"/>
      <c r="KA487" s="62"/>
      <c r="KB487" s="62"/>
      <c r="KC487" s="62"/>
      <c r="KD487" s="62"/>
      <c r="KE487" s="62"/>
      <c r="KF487" s="62"/>
      <c r="KG487" s="62"/>
      <c r="KH487" s="62"/>
      <c r="KI487" s="62"/>
      <c r="KJ487" s="62"/>
      <c r="KK487" s="62"/>
      <c r="KL487" s="62"/>
      <c r="KM487" s="62"/>
    </row>
    <row r="488" spans="3:299" s="13" customFormat="1" x14ac:dyDescent="0.25">
      <c r="C488" s="62"/>
      <c r="D488" s="62"/>
      <c r="E488" s="62"/>
      <c r="F488" s="62"/>
      <c r="I488" s="14"/>
      <c r="J488" s="63"/>
      <c r="K488" s="14"/>
      <c r="L488" s="63"/>
      <c r="M488" s="63"/>
      <c r="Q488" s="51"/>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62"/>
      <c r="DU488" s="62"/>
      <c r="DV488" s="62"/>
      <c r="DW488" s="62"/>
      <c r="DX488" s="62"/>
      <c r="DY488" s="62"/>
      <c r="DZ488" s="62"/>
      <c r="EA488" s="62"/>
      <c r="EB488" s="62"/>
      <c r="EC488" s="62"/>
      <c r="ED488" s="62"/>
      <c r="EE488" s="62"/>
      <c r="EF488" s="62"/>
      <c r="EG488" s="62"/>
      <c r="EH488" s="62"/>
      <c r="EI488" s="62"/>
      <c r="EJ488" s="62"/>
      <c r="EK488" s="62"/>
      <c r="EL488" s="62"/>
      <c r="EM488" s="62"/>
      <c r="EN488" s="62"/>
      <c r="EO488" s="62"/>
      <c r="EP488" s="62"/>
      <c r="EQ488" s="62"/>
      <c r="ER488" s="62"/>
      <c r="ES488" s="62"/>
      <c r="ET488" s="62"/>
      <c r="EU488" s="62"/>
      <c r="EV488" s="62"/>
      <c r="EW488" s="62"/>
      <c r="EX488" s="62"/>
      <c r="EY488" s="62"/>
      <c r="EZ488" s="62"/>
      <c r="FA488" s="62"/>
      <c r="FB488" s="62"/>
      <c r="FC488" s="62"/>
      <c r="FD488" s="62"/>
      <c r="FE488" s="62"/>
      <c r="FF488" s="62"/>
      <c r="FG488" s="62"/>
      <c r="FH488" s="62"/>
      <c r="FI488" s="62"/>
      <c r="FJ488" s="62"/>
      <c r="FK488" s="62"/>
      <c r="FL488" s="62"/>
      <c r="FM488" s="62"/>
      <c r="FN488" s="62"/>
      <c r="FO488" s="62"/>
      <c r="FP488" s="62"/>
      <c r="FQ488" s="62"/>
      <c r="FR488" s="62"/>
      <c r="FS488" s="62"/>
      <c r="FT488" s="62"/>
      <c r="FU488" s="62"/>
      <c r="FV488" s="62"/>
      <c r="FW488" s="62"/>
      <c r="FX488" s="62"/>
      <c r="FY488" s="62"/>
      <c r="FZ488" s="62"/>
      <c r="GA488" s="62"/>
      <c r="GB488" s="62"/>
      <c r="GC488" s="62"/>
      <c r="GD488" s="62"/>
      <c r="GE488" s="62"/>
      <c r="GF488" s="62"/>
      <c r="GG488" s="62"/>
      <c r="GH488" s="62"/>
      <c r="GI488" s="62"/>
      <c r="GJ488" s="62"/>
      <c r="GK488" s="62"/>
      <c r="GL488" s="62"/>
      <c r="GM488" s="62"/>
      <c r="GN488" s="62"/>
      <c r="GO488" s="62"/>
      <c r="GP488" s="62"/>
      <c r="GQ488" s="62"/>
      <c r="GR488" s="62"/>
      <c r="GS488" s="62"/>
      <c r="GT488" s="62"/>
      <c r="GU488" s="62"/>
      <c r="GV488" s="62"/>
      <c r="GW488" s="62"/>
      <c r="GX488" s="62"/>
      <c r="GY488" s="62"/>
      <c r="GZ488" s="62"/>
      <c r="HA488" s="62"/>
      <c r="HB488" s="62"/>
      <c r="HC488" s="62"/>
      <c r="HD488" s="62"/>
      <c r="HE488" s="62"/>
      <c r="HF488" s="62"/>
      <c r="HG488" s="62"/>
      <c r="HH488" s="62"/>
      <c r="HI488" s="62"/>
      <c r="HJ488" s="62"/>
      <c r="HK488" s="62"/>
      <c r="HL488" s="62"/>
      <c r="HM488" s="62"/>
      <c r="HN488" s="62"/>
      <c r="HO488" s="62"/>
      <c r="HP488" s="62"/>
      <c r="HQ488" s="62"/>
      <c r="HR488" s="62"/>
      <c r="HS488" s="62"/>
      <c r="HT488" s="62"/>
      <c r="HU488" s="62"/>
      <c r="HV488" s="62"/>
      <c r="HW488" s="62"/>
      <c r="HX488" s="62"/>
      <c r="HY488" s="62"/>
      <c r="HZ488" s="62"/>
      <c r="IA488" s="62"/>
      <c r="IB488" s="62"/>
      <c r="IC488" s="62"/>
      <c r="ID488" s="62"/>
      <c r="IE488" s="62"/>
      <c r="IF488" s="62"/>
      <c r="IG488" s="62"/>
      <c r="IH488" s="62"/>
      <c r="II488" s="62"/>
      <c r="IJ488" s="62"/>
      <c r="IK488" s="62"/>
      <c r="IL488" s="62"/>
      <c r="IM488" s="62"/>
      <c r="IN488" s="62"/>
      <c r="IO488" s="62"/>
      <c r="IP488" s="62"/>
      <c r="IQ488" s="62"/>
      <c r="IR488" s="62"/>
      <c r="IS488" s="62"/>
      <c r="IT488" s="62"/>
      <c r="IU488" s="62"/>
      <c r="IV488" s="62"/>
      <c r="IW488" s="62"/>
      <c r="IX488" s="62"/>
      <c r="IY488" s="62"/>
      <c r="IZ488" s="62"/>
      <c r="JA488" s="62"/>
      <c r="JB488" s="62"/>
      <c r="JC488" s="62"/>
      <c r="JD488" s="62"/>
      <c r="JE488" s="62"/>
      <c r="JF488" s="62"/>
      <c r="JG488" s="62"/>
      <c r="JH488" s="62"/>
      <c r="JI488" s="62"/>
      <c r="JJ488" s="62"/>
      <c r="JK488" s="62"/>
      <c r="JL488" s="62"/>
      <c r="JM488" s="62"/>
      <c r="JN488" s="62"/>
      <c r="JO488" s="62"/>
      <c r="JP488" s="62"/>
      <c r="JQ488" s="62"/>
      <c r="JR488" s="62"/>
      <c r="JS488" s="62"/>
      <c r="JT488" s="62"/>
      <c r="JU488" s="62"/>
      <c r="JV488" s="62"/>
      <c r="JW488" s="62"/>
      <c r="JX488" s="62"/>
      <c r="JY488" s="62"/>
      <c r="JZ488" s="62"/>
      <c r="KA488" s="62"/>
      <c r="KB488" s="62"/>
      <c r="KC488" s="62"/>
      <c r="KD488" s="62"/>
      <c r="KE488" s="62"/>
      <c r="KF488" s="62"/>
      <c r="KG488" s="62"/>
      <c r="KH488" s="62"/>
      <c r="KI488" s="62"/>
      <c r="KJ488" s="62"/>
      <c r="KK488" s="62"/>
      <c r="KL488" s="62"/>
      <c r="KM488" s="62"/>
    </row>
    <row r="489" spans="3:299" s="13" customFormat="1" x14ac:dyDescent="0.25">
      <c r="C489" s="62"/>
      <c r="D489" s="62"/>
      <c r="E489" s="62"/>
      <c r="F489" s="62"/>
      <c r="I489" s="14"/>
      <c r="J489" s="63"/>
      <c r="K489" s="14"/>
      <c r="L489" s="63"/>
      <c r="M489" s="63"/>
      <c r="Q489" s="51"/>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62"/>
      <c r="DU489" s="62"/>
      <c r="DV489" s="62"/>
      <c r="DW489" s="62"/>
      <c r="DX489" s="62"/>
      <c r="DY489" s="62"/>
      <c r="DZ489" s="62"/>
      <c r="EA489" s="62"/>
      <c r="EB489" s="62"/>
      <c r="EC489" s="62"/>
      <c r="ED489" s="62"/>
      <c r="EE489" s="62"/>
      <c r="EF489" s="62"/>
      <c r="EG489" s="62"/>
      <c r="EH489" s="62"/>
      <c r="EI489" s="62"/>
      <c r="EJ489" s="62"/>
      <c r="EK489" s="62"/>
      <c r="EL489" s="62"/>
      <c r="EM489" s="62"/>
      <c r="EN489" s="62"/>
      <c r="EO489" s="62"/>
      <c r="EP489" s="62"/>
      <c r="EQ489" s="62"/>
      <c r="ER489" s="62"/>
      <c r="ES489" s="62"/>
      <c r="ET489" s="62"/>
      <c r="EU489" s="62"/>
      <c r="EV489" s="62"/>
      <c r="EW489" s="62"/>
      <c r="EX489" s="62"/>
      <c r="EY489" s="62"/>
      <c r="EZ489" s="62"/>
      <c r="FA489" s="62"/>
      <c r="FB489" s="62"/>
      <c r="FC489" s="62"/>
      <c r="FD489" s="62"/>
      <c r="FE489" s="62"/>
      <c r="FF489" s="62"/>
      <c r="FG489" s="62"/>
      <c r="FH489" s="62"/>
      <c r="FI489" s="62"/>
      <c r="FJ489" s="62"/>
      <c r="FK489" s="62"/>
      <c r="FL489" s="62"/>
      <c r="FM489" s="62"/>
      <c r="FN489" s="62"/>
      <c r="FO489" s="62"/>
      <c r="FP489" s="62"/>
      <c r="FQ489" s="62"/>
      <c r="FR489" s="62"/>
      <c r="FS489" s="62"/>
      <c r="FT489" s="62"/>
      <c r="FU489" s="62"/>
      <c r="FV489" s="62"/>
      <c r="FW489" s="62"/>
      <c r="FX489" s="62"/>
      <c r="FY489" s="62"/>
      <c r="FZ489" s="62"/>
      <c r="GA489" s="62"/>
      <c r="GB489" s="62"/>
      <c r="GC489" s="62"/>
      <c r="GD489" s="62"/>
      <c r="GE489" s="62"/>
      <c r="GF489" s="62"/>
      <c r="GG489" s="62"/>
      <c r="GH489" s="62"/>
      <c r="GI489" s="62"/>
      <c r="GJ489" s="62"/>
      <c r="GK489" s="62"/>
      <c r="GL489" s="62"/>
      <c r="GM489" s="62"/>
      <c r="GN489" s="62"/>
      <c r="GO489" s="62"/>
      <c r="GP489" s="62"/>
      <c r="GQ489" s="62"/>
      <c r="GR489" s="62"/>
      <c r="GS489" s="62"/>
      <c r="GT489" s="62"/>
      <c r="GU489" s="62"/>
      <c r="GV489" s="62"/>
      <c r="GW489" s="62"/>
      <c r="GX489" s="62"/>
      <c r="GY489" s="62"/>
      <c r="GZ489" s="62"/>
      <c r="HA489" s="62"/>
      <c r="HB489" s="62"/>
      <c r="HC489" s="62"/>
      <c r="HD489" s="62"/>
      <c r="HE489" s="62"/>
      <c r="HF489" s="62"/>
      <c r="HG489" s="62"/>
      <c r="HH489" s="62"/>
      <c r="HI489" s="62"/>
      <c r="HJ489" s="62"/>
      <c r="HK489" s="62"/>
      <c r="HL489" s="62"/>
      <c r="HM489" s="62"/>
      <c r="HN489" s="62"/>
      <c r="HO489" s="62"/>
      <c r="HP489" s="62"/>
      <c r="HQ489" s="62"/>
      <c r="HR489" s="62"/>
      <c r="HS489" s="62"/>
      <c r="HT489" s="62"/>
      <c r="HU489" s="62"/>
      <c r="HV489" s="62"/>
      <c r="HW489" s="62"/>
      <c r="HX489" s="62"/>
      <c r="HY489" s="62"/>
      <c r="HZ489" s="62"/>
      <c r="IA489" s="62"/>
      <c r="IB489" s="62"/>
      <c r="IC489" s="62"/>
      <c r="ID489" s="62"/>
      <c r="IE489" s="62"/>
      <c r="IF489" s="62"/>
      <c r="IG489" s="62"/>
      <c r="IH489" s="62"/>
      <c r="II489" s="62"/>
      <c r="IJ489" s="62"/>
      <c r="IK489" s="62"/>
      <c r="IL489" s="62"/>
      <c r="IM489" s="62"/>
      <c r="IN489" s="62"/>
      <c r="IO489" s="62"/>
      <c r="IP489" s="62"/>
      <c r="IQ489" s="62"/>
      <c r="IR489" s="62"/>
      <c r="IS489" s="62"/>
      <c r="IT489" s="62"/>
      <c r="IU489" s="62"/>
      <c r="IV489" s="62"/>
      <c r="IW489" s="62"/>
      <c r="IX489" s="62"/>
      <c r="IY489" s="62"/>
      <c r="IZ489" s="62"/>
      <c r="JA489" s="62"/>
      <c r="JB489" s="62"/>
      <c r="JC489" s="62"/>
      <c r="JD489" s="62"/>
      <c r="JE489" s="62"/>
      <c r="JF489" s="62"/>
      <c r="JG489" s="62"/>
      <c r="JH489" s="62"/>
      <c r="JI489" s="62"/>
      <c r="JJ489" s="62"/>
      <c r="JK489" s="62"/>
      <c r="JL489" s="62"/>
      <c r="JM489" s="62"/>
      <c r="JN489" s="62"/>
      <c r="JO489" s="62"/>
      <c r="JP489" s="62"/>
      <c r="JQ489" s="62"/>
      <c r="JR489" s="62"/>
      <c r="JS489" s="62"/>
      <c r="JT489" s="62"/>
      <c r="JU489" s="62"/>
      <c r="JV489" s="62"/>
      <c r="JW489" s="62"/>
      <c r="JX489" s="62"/>
      <c r="JY489" s="62"/>
      <c r="JZ489" s="62"/>
      <c r="KA489" s="62"/>
      <c r="KB489" s="62"/>
      <c r="KC489" s="62"/>
      <c r="KD489" s="62"/>
      <c r="KE489" s="62"/>
      <c r="KF489" s="62"/>
      <c r="KG489" s="62"/>
      <c r="KH489" s="62"/>
      <c r="KI489" s="62"/>
      <c r="KJ489" s="62"/>
      <c r="KK489" s="62"/>
      <c r="KL489" s="62"/>
      <c r="KM489" s="62"/>
    </row>
    <row r="490" spans="3:299" s="13" customFormat="1" x14ac:dyDescent="0.25">
      <c r="C490" s="62"/>
      <c r="D490" s="62"/>
      <c r="E490" s="62"/>
      <c r="F490" s="62"/>
      <c r="I490" s="14"/>
      <c r="J490" s="63"/>
      <c r="K490" s="14"/>
      <c r="L490" s="63"/>
      <c r="M490" s="63"/>
      <c r="Q490" s="51"/>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62"/>
      <c r="DU490" s="62"/>
      <c r="DV490" s="62"/>
      <c r="DW490" s="62"/>
      <c r="DX490" s="62"/>
      <c r="DY490" s="62"/>
      <c r="DZ490" s="62"/>
      <c r="EA490" s="62"/>
      <c r="EB490" s="62"/>
      <c r="EC490" s="62"/>
      <c r="ED490" s="62"/>
      <c r="EE490" s="62"/>
      <c r="EF490" s="62"/>
      <c r="EG490" s="62"/>
      <c r="EH490" s="62"/>
      <c r="EI490" s="62"/>
      <c r="EJ490" s="62"/>
      <c r="EK490" s="62"/>
      <c r="EL490" s="62"/>
      <c r="EM490" s="62"/>
      <c r="EN490" s="62"/>
      <c r="EO490" s="62"/>
      <c r="EP490" s="62"/>
      <c r="EQ490" s="62"/>
      <c r="ER490" s="62"/>
      <c r="ES490" s="62"/>
      <c r="ET490" s="62"/>
      <c r="EU490" s="62"/>
      <c r="EV490" s="62"/>
      <c r="EW490" s="62"/>
      <c r="EX490" s="62"/>
      <c r="EY490" s="62"/>
      <c r="EZ490" s="62"/>
      <c r="FA490" s="62"/>
      <c r="FB490" s="62"/>
      <c r="FC490" s="62"/>
      <c r="FD490" s="62"/>
      <c r="FE490" s="62"/>
      <c r="FF490" s="62"/>
      <c r="FG490" s="62"/>
      <c r="FH490" s="62"/>
      <c r="FI490" s="62"/>
      <c r="FJ490" s="62"/>
      <c r="FK490" s="62"/>
      <c r="FL490" s="62"/>
      <c r="FM490" s="62"/>
      <c r="FN490" s="62"/>
      <c r="FO490" s="62"/>
      <c r="FP490" s="62"/>
      <c r="FQ490" s="62"/>
      <c r="FR490" s="62"/>
      <c r="FS490" s="62"/>
      <c r="FT490" s="62"/>
      <c r="FU490" s="62"/>
      <c r="FV490" s="62"/>
      <c r="FW490" s="62"/>
      <c r="FX490" s="62"/>
      <c r="FY490" s="62"/>
      <c r="FZ490" s="62"/>
      <c r="GA490" s="62"/>
      <c r="GB490" s="62"/>
      <c r="GC490" s="62"/>
      <c r="GD490" s="62"/>
      <c r="GE490" s="62"/>
      <c r="GF490" s="62"/>
      <c r="GG490" s="62"/>
      <c r="GH490" s="62"/>
      <c r="GI490" s="62"/>
      <c r="GJ490" s="62"/>
      <c r="GK490" s="62"/>
      <c r="GL490" s="62"/>
      <c r="GM490" s="62"/>
      <c r="GN490" s="62"/>
      <c r="GO490" s="62"/>
      <c r="GP490" s="62"/>
      <c r="GQ490" s="62"/>
      <c r="GR490" s="62"/>
      <c r="GS490" s="62"/>
      <c r="GT490" s="62"/>
      <c r="GU490" s="62"/>
      <c r="GV490" s="62"/>
      <c r="GW490" s="62"/>
      <c r="GX490" s="62"/>
      <c r="GY490" s="62"/>
      <c r="GZ490" s="62"/>
      <c r="HA490" s="62"/>
      <c r="HB490" s="62"/>
      <c r="HC490" s="62"/>
      <c r="HD490" s="62"/>
      <c r="HE490" s="62"/>
      <c r="HF490" s="62"/>
      <c r="HG490" s="62"/>
      <c r="HH490" s="62"/>
      <c r="HI490" s="62"/>
      <c r="HJ490" s="62"/>
      <c r="HK490" s="62"/>
      <c r="HL490" s="62"/>
      <c r="HM490" s="62"/>
      <c r="HN490" s="62"/>
      <c r="HO490" s="62"/>
      <c r="HP490" s="62"/>
      <c r="HQ490" s="62"/>
      <c r="HR490" s="62"/>
      <c r="HS490" s="62"/>
      <c r="HT490" s="62"/>
      <c r="HU490" s="62"/>
      <c r="HV490" s="62"/>
      <c r="HW490" s="62"/>
      <c r="HX490" s="62"/>
      <c r="HY490" s="62"/>
      <c r="HZ490" s="62"/>
      <c r="IA490" s="62"/>
      <c r="IB490" s="62"/>
      <c r="IC490" s="62"/>
      <c r="ID490" s="62"/>
      <c r="IE490" s="62"/>
      <c r="IF490" s="62"/>
      <c r="IG490" s="62"/>
      <c r="IH490" s="62"/>
      <c r="II490" s="62"/>
      <c r="IJ490" s="62"/>
      <c r="IK490" s="62"/>
      <c r="IL490" s="62"/>
      <c r="IM490" s="62"/>
      <c r="IN490" s="62"/>
      <c r="IO490" s="62"/>
      <c r="IP490" s="62"/>
      <c r="IQ490" s="62"/>
      <c r="IR490" s="62"/>
      <c r="IS490" s="62"/>
      <c r="IT490" s="62"/>
      <c r="IU490" s="62"/>
      <c r="IV490" s="62"/>
      <c r="IW490" s="62"/>
      <c r="IX490" s="62"/>
      <c r="IY490" s="62"/>
      <c r="IZ490" s="62"/>
      <c r="JA490" s="62"/>
      <c r="JB490" s="62"/>
      <c r="JC490" s="62"/>
      <c r="JD490" s="62"/>
      <c r="JE490" s="62"/>
      <c r="JF490" s="62"/>
      <c r="JG490" s="62"/>
      <c r="JH490" s="62"/>
      <c r="JI490" s="62"/>
      <c r="JJ490" s="62"/>
      <c r="JK490" s="62"/>
      <c r="JL490" s="62"/>
      <c r="JM490" s="62"/>
      <c r="JN490" s="62"/>
      <c r="JO490" s="62"/>
      <c r="JP490" s="62"/>
      <c r="JQ490" s="62"/>
      <c r="JR490" s="62"/>
      <c r="JS490" s="62"/>
      <c r="JT490" s="62"/>
      <c r="JU490" s="62"/>
      <c r="JV490" s="62"/>
      <c r="JW490" s="62"/>
      <c r="JX490" s="62"/>
      <c r="JY490" s="62"/>
      <c r="JZ490" s="62"/>
      <c r="KA490" s="62"/>
      <c r="KB490" s="62"/>
      <c r="KC490" s="62"/>
      <c r="KD490" s="62"/>
      <c r="KE490" s="62"/>
      <c r="KF490" s="62"/>
      <c r="KG490" s="62"/>
      <c r="KH490" s="62"/>
      <c r="KI490" s="62"/>
      <c r="KJ490" s="62"/>
      <c r="KK490" s="62"/>
      <c r="KL490" s="62"/>
      <c r="KM490" s="62"/>
    </row>
    <row r="491" spans="3:299" s="13" customFormat="1" x14ac:dyDescent="0.25">
      <c r="C491" s="62"/>
      <c r="D491" s="62"/>
      <c r="E491" s="62"/>
      <c r="F491" s="62"/>
      <c r="I491" s="14"/>
      <c r="J491" s="63"/>
      <c r="K491" s="14"/>
      <c r="L491" s="63"/>
      <c r="M491" s="63"/>
      <c r="Q491" s="51"/>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62"/>
      <c r="DU491" s="62"/>
      <c r="DV491" s="62"/>
      <c r="DW491" s="62"/>
      <c r="DX491" s="62"/>
      <c r="DY491" s="62"/>
      <c r="DZ491" s="62"/>
      <c r="EA491" s="62"/>
      <c r="EB491" s="62"/>
      <c r="EC491" s="62"/>
      <c r="ED491" s="62"/>
      <c r="EE491" s="62"/>
      <c r="EF491" s="62"/>
      <c r="EG491" s="62"/>
      <c r="EH491" s="62"/>
      <c r="EI491" s="62"/>
      <c r="EJ491" s="62"/>
      <c r="EK491" s="62"/>
      <c r="EL491" s="62"/>
      <c r="EM491" s="62"/>
      <c r="EN491" s="62"/>
      <c r="EO491" s="62"/>
      <c r="EP491" s="62"/>
      <c r="EQ491" s="62"/>
      <c r="ER491" s="62"/>
      <c r="ES491" s="62"/>
      <c r="ET491" s="62"/>
      <c r="EU491" s="62"/>
      <c r="EV491" s="62"/>
      <c r="EW491" s="62"/>
      <c r="EX491" s="62"/>
      <c r="EY491" s="62"/>
      <c r="EZ491" s="62"/>
      <c r="FA491" s="62"/>
      <c r="FB491" s="62"/>
      <c r="FC491" s="62"/>
      <c r="FD491" s="62"/>
      <c r="FE491" s="62"/>
      <c r="FF491" s="62"/>
      <c r="FG491" s="62"/>
      <c r="FH491" s="62"/>
      <c r="FI491" s="62"/>
      <c r="FJ491" s="62"/>
      <c r="FK491" s="62"/>
      <c r="FL491" s="62"/>
      <c r="FM491" s="62"/>
      <c r="FN491" s="62"/>
      <c r="FO491" s="62"/>
      <c r="FP491" s="62"/>
      <c r="FQ491" s="62"/>
      <c r="FR491" s="62"/>
      <c r="FS491" s="62"/>
      <c r="FT491" s="62"/>
      <c r="FU491" s="62"/>
      <c r="FV491" s="62"/>
      <c r="FW491" s="62"/>
      <c r="FX491" s="62"/>
      <c r="FY491" s="62"/>
      <c r="FZ491" s="62"/>
      <c r="GA491" s="62"/>
      <c r="GB491" s="62"/>
      <c r="GC491" s="62"/>
      <c r="GD491" s="62"/>
      <c r="GE491" s="62"/>
      <c r="GF491" s="62"/>
      <c r="GG491" s="62"/>
      <c r="GH491" s="62"/>
      <c r="GI491" s="62"/>
      <c r="GJ491" s="62"/>
      <c r="GK491" s="62"/>
      <c r="GL491" s="62"/>
      <c r="GM491" s="62"/>
      <c r="GN491" s="62"/>
      <c r="GO491" s="62"/>
      <c r="GP491" s="62"/>
      <c r="GQ491" s="62"/>
      <c r="GR491" s="62"/>
      <c r="GS491" s="62"/>
      <c r="GT491" s="62"/>
      <c r="GU491" s="62"/>
      <c r="GV491" s="62"/>
      <c r="GW491" s="62"/>
      <c r="GX491" s="62"/>
      <c r="GY491" s="62"/>
      <c r="GZ491" s="62"/>
      <c r="HA491" s="62"/>
      <c r="HB491" s="62"/>
      <c r="HC491" s="62"/>
      <c r="HD491" s="62"/>
      <c r="HE491" s="62"/>
      <c r="HF491" s="62"/>
      <c r="HG491" s="62"/>
      <c r="HH491" s="62"/>
      <c r="HI491" s="62"/>
      <c r="HJ491" s="62"/>
      <c r="HK491" s="62"/>
      <c r="HL491" s="62"/>
      <c r="HM491" s="62"/>
      <c r="HN491" s="62"/>
      <c r="HO491" s="62"/>
      <c r="HP491" s="62"/>
      <c r="HQ491" s="62"/>
      <c r="HR491" s="62"/>
      <c r="HS491" s="62"/>
      <c r="HT491" s="62"/>
      <c r="HU491" s="62"/>
      <c r="HV491" s="62"/>
      <c r="HW491" s="62"/>
      <c r="HX491" s="62"/>
      <c r="HY491" s="62"/>
      <c r="HZ491" s="62"/>
      <c r="IA491" s="62"/>
      <c r="IB491" s="62"/>
      <c r="IC491" s="62"/>
      <c r="ID491" s="62"/>
      <c r="IE491" s="62"/>
      <c r="IF491" s="62"/>
      <c r="IG491" s="62"/>
      <c r="IH491" s="62"/>
      <c r="II491" s="62"/>
      <c r="IJ491" s="62"/>
      <c r="IK491" s="62"/>
      <c r="IL491" s="62"/>
      <c r="IM491" s="62"/>
      <c r="IN491" s="62"/>
      <c r="IO491" s="62"/>
      <c r="IP491" s="62"/>
      <c r="IQ491" s="62"/>
      <c r="IR491" s="62"/>
      <c r="IS491" s="62"/>
      <c r="IT491" s="62"/>
      <c r="IU491" s="62"/>
      <c r="IV491" s="62"/>
      <c r="IW491" s="62"/>
      <c r="IX491" s="62"/>
      <c r="IY491" s="62"/>
      <c r="IZ491" s="62"/>
      <c r="JA491" s="62"/>
      <c r="JB491" s="62"/>
      <c r="JC491" s="62"/>
      <c r="JD491" s="62"/>
      <c r="JE491" s="62"/>
      <c r="JF491" s="62"/>
      <c r="JG491" s="62"/>
      <c r="JH491" s="62"/>
      <c r="JI491" s="62"/>
      <c r="JJ491" s="62"/>
      <c r="JK491" s="62"/>
      <c r="JL491" s="62"/>
      <c r="JM491" s="62"/>
      <c r="JN491" s="62"/>
      <c r="JO491" s="62"/>
      <c r="JP491" s="62"/>
      <c r="JQ491" s="62"/>
      <c r="JR491" s="62"/>
      <c r="JS491" s="62"/>
      <c r="JT491" s="62"/>
      <c r="JU491" s="62"/>
      <c r="JV491" s="62"/>
      <c r="JW491" s="62"/>
      <c r="JX491" s="62"/>
      <c r="JY491" s="62"/>
      <c r="JZ491" s="62"/>
      <c r="KA491" s="62"/>
      <c r="KB491" s="62"/>
      <c r="KC491" s="62"/>
      <c r="KD491" s="62"/>
      <c r="KE491" s="62"/>
      <c r="KF491" s="62"/>
      <c r="KG491" s="62"/>
      <c r="KH491" s="62"/>
      <c r="KI491" s="62"/>
      <c r="KJ491" s="62"/>
      <c r="KK491" s="62"/>
      <c r="KL491" s="62"/>
      <c r="KM491" s="62"/>
    </row>
    <row r="492" spans="3:299" s="13" customFormat="1" x14ac:dyDescent="0.25">
      <c r="C492" s="62"/>
      <c r="D492" s="62"/>
      <c r="E492" s="62"/>
      <c r="F492" s="62"/>
      <c r="I492" s="14"/>
      <c r="J492" s="63"/>
      <c r="K492" s="14"/>
      <c r="L492" s="63"/>
      <c r="M492" s="63"/>
      <c r="Q492" s="51"/>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62"/>
      <c r="DU492" s="62"/>
      <c r="DV492" s="62"/>
      <c r="DW492" s="62"/>
      <c r="DX492" s="62"/>
      <c r="DY492" s="62"/>
      <c r="DZ492" s="62"/>
      <c r="EA492" s="62"/>
      <c r="EB492" s="62"/>
      <c r="EC492" s="62"/>
      <c r="ED492" s="62"/>
      <c r="EE492" s="62"/>
      <c r="EF492" s="62"/>
      <c r="EG492" s="62"/>
      <c r="EH492" s="62"/>
      <c r="EI492" s="62"/>
      <c r="EJ492" s="62"/>
      <c r="EK492" s="62"/>
      <c r="EL492" s="62"/>
      <c r="EM492" s="62"/>
      <c r="EN492" s="62"/>
      <c r="EO492" s="62"/>
      <c r="EP492" s="62"/>
      <c r="EQ492" s="62"/>
      <c r="ER492" s="62"/>
      <c r="ES492" s="62"/>
      <c r="ET492" s="62"/>
      <c r="EU492" s="62"/>
      <c r="EV492" s="62"/>
      <c r="EW492" s="62"/>
      <c r="EX492" s="62"/>
      <c r="EY492" s="62"/>
      <c r="EZ492" s="62"/>
      <c r="FA492" s="62"/>
      <c r="FB492" s="62"/>
      <c r="FC492" s="62"/>
      <c r="FD492" s="62"/>
      <c r="FE492" s="62"/>
      <c r="FF492" s="62"/>
      <c r="FG492" s="62"/>
      <c r="FH492" s="62"/>
      <c r="FI492" s="62"/>
      <c r="FJ492" s="62"/>
      <c r="FK492" s="62"/>
      <c r="FL492" s="62"/>
      <c r="FM492" s="62"/>
      <c r="FN492" s="62"/>
      <c r="FO492" s="62"/>
      <c r="FP492" s="62"/>
      <c r="FQ492" s="62"/>
      <c r="FR492" s="62"/>
      <c r="FS492" s="62"/>
      <c r="FT492" s="62"/>
      <c r="FU492" s="62"/>
      <c r="FV492" s="62"/>
      <c r="FW492" s="62"/>
      <c r="FX492" s="62"/>
      <c r="FY492" s="62"/>
      <c r="FZ492" s="62"/>
      <c r="GA492" s="62"/>
      <c r="GB492" s="62"/>
      <c r="GC492" s="62"/>
      <c r="GD492" s="62"/>
      <c r="GE492" s="62"/>
      <c r="GF492" s="62"/>
      <c r="GG492" s="62"/>
      <c r="GH492" s="62"/>
      <c r="GI492" s="62"/>
      <c r="GJ492" s="62"/>
      <c r="GK492" s="62"/>
      <c r="GL492" s="62"/>
      <c r="GM492" s="62"/>
      <c r="GN492" s="62"/>
      <c r="GO492" s="62"/>
      <c r="GP492" s="62"/>
      <c r="GQ492" s="62"/>
      <c r="GR492" s="62"/>
      <c r="GS492" s="62"/>
      <c r="GT492" s="62"/>
      <c r="GU492" s="62"/>
      <c r="GV492" s="62"/>
      <c r="GW492" s="62"/>
      <c r="GX492" s="62"/>
      <c r="GY492" s="62"/>
      <c r="GZ492" s="62"/>
      <c r="HA492" s="62"/>
      <c r="HB492" s="62"/>
      <c r="HC492" s="62"/>
      <c r="HD492" s="62"/>
      <c r="HE492" s="62"/>
      <c r="HF492" s="62"/>
      <c r="HG492" s="62"/>
      <c r="HH492" s="62"/>
      <c r="HI492" s="62"/>
      <c r="HJ492" s="62"/>
      <c r="HK492" s="62"/>
      <c r="HL492" s="62"/>
      <c r="HM492" s="62"/>
      <c r="HN492" s="62"/>
      <c r="HO492" s="62"/>
      <c r="HP492" s="62"/>
      <c r="HQ492" s="62"/>
      <c r="HR492" s="62"/>
      <c r="HS492" s="62"/>
      <c r="HT492" s="62"/>
      <c r="HU492" s="62"/>
      <c r="HV492" s="62"/>
      <c r="HW492" s="62"/>
      <c r="HX492" s="62"/>
      <c r="HY492" s="62"/>
      <c r="HZ492" s="62"/>
      <c r="IA492" s="62"/>
      <c r="IB492" s="62"/>
      <c r="IC492" s="62"/>
      <c r="ID492" s="62"/>
      <c r="IE492" s="62"/>
      <c r="IF492" s="62"/>
      <c r="IG492" s="62"/>
      <c r="IH492" s="62"/>
      <c r="II492" s="62"/>
      <c r="IJ492" s="62"/>
      <c r="IK492" s="62"/>
      <c r="IL492" s="62"/>
      <c r="IM492" s="62"/>
      <c r="IN492" s="62"/>
      <c r="IO492" s="62"/>
      <c r="IP492" s="62"/>
      <c r="IQ492" s="62"/>
      <c r="IR492" s="62"/>
      <c r="IS492" s="62"/>
      <c r="IT492" s="62"/>
      <c r="IU492" s="62"/>
      <c r="IV492" s="62"/>
      <c r="IW492" s="62"/>
      <c r="IX492" s="62"/>
      <c r="IY492" s="62"/>
      <c r="IZ492" s="62"/>
      <c r="JA492" s="62"/>
      <c r="JB492" s="62"/>
      <c r="JC492" s="62"/>
      <c r="JD492" s="62"/>
      <c r="JE492" s="62"/>
      <c r="JF492" s="62"/>
      <c r="JG492" s="62"/>
      <c r="JH492" s="62"/>
      <c r="JI492" s="62"/>
      <c r="JJ492" s="62"/>
      <c r="JK492" s="62"/>
      <c r="JL492" s="62"/>
      <c r="JM492" s="62"/>
      <c r="JN492" s="62"/>
      <c r="JO492" s="62"/>
      <c r="JP492" s="62"/>
      <c r="JQ492" s="62"/>
      <c r="JR492" s="62"/>
      <c r="JS492" s="62"/>
      <c r="JT492" s="62"/>
      <c r="JU492" s="62"/>
      <c r="JV492" s="62"/>
      <c r="JW492" s="62"/>
      <c r="JX492" s="62"/>
      <c r="JY492" s="62"/>
      <c r="JZ492" s="62"/>
      <c r="KA492" s="62"/>
      <c r="KB492" s="62"/>
      <c r="KC492" s="62"/>
      <c r="KD492" s="62"/>
      <c r="KE492" s="62"/>
      <c r="KF492" s="62"/>
      <c r="KG492" s="62"/>
      <c r="KH492" s="62"/>
      <c r="KI492" s="62"/>
      <c r="KJ492" s="62"/>
      <c r="KK492" s="62"/>
      <c r="KL492" s="62"/>
      <c r="KM492" s="62"/>
    </row>
    <row r="493" spans="3:299" s="13" customFormat="1" x14ac:dyDescent="0.25">
      <c r="C493" s="62"/>
      <c r="D493" s="62"/>
      <c r="E493" s="62"/>
      <c r="F493" s="62"/>
      <c r="I493" s="14"/>
      <c r="J493" s="63"/>
      <c r="K493" s="14"/>
      <c r="L493" s="63"/>
      <c r="M493" s="63"/>
      <c r="Q493" s="51"/>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62"/>
      <c r="DU493" s="62"/>
      <c r="DV493" s="62"/>
      <c r="DW493" s="62"/>
      <c r="DX493" s="62"/>
      <c r="DY493" s="62"/>
      <c r="DZ493" s="62"/>
      <c r="EA493" s="62"/>
      <c r="EB493" s="62"/>
      <c r="EC493" s="62"/>
      <c r="ED493" s="62"/>
      <c r="EE493" s="62"/>
      <c r="EF493" s="62"/>
      <c r="EG493" s="62"/>
      <c r="EH493" s="62"/>
      <c r="EI493" s="62"/>
      <c r="EJ493" s="62"/>
      <c r="EK493" s="62"/>
      <c r="EL493" s="62"/>
      <c r="EM493" s="62"/>
      <c r="EN493" s="62"/>
      <c r="EO493" s="62"/>
      <c r="EP493" s="62"/>
      <c r="EQ493" s="62"/>
      <c r="ER493" s="62"/>
      <c r="ES493" s="62"/>
      <c r="ET493" s="62"/>
      <c r="EU493" s="62"/>
      <c r="EV493" s="62"/>
      <c r="EW493" s="62"/>
      <c r="EX493" s="62"/>
      <c r="EY493" s="62"/>
      <c r="EZ493" s="62"/>
      <c r="FA493" s="62"/>
      <c r="FB493" s="62"/>
      <c r="FC493" s="62"/>
      <c r="FD493" s="62"/>
      <c r="FE493" s="62"/>
      <c r="FF493" s="62"/>
      <c r="FG493" s="62"/>
      <c r="FH493" s="62"/>
      <c r="FI493" s="62"/>
      <c r="FJ493" s="62"/>
      <c r="FK493" s="62"/>
      <c r="FL493" s="62"/>
      <c r="FM493" s="62"/>
      <c r="FN493" s="62"/>
      <c r="FO493" s="62"/>
      <c r="FP493" s="62"/>
      <c r="FQ493" s="62"/>
      <c r="FR493" s="62"/>
      <c r="FS493" s="62"/>
      <c r="FT493" s="62"/>
      <c r="FU493" s="62"/>
      <c r="FV493" s="62"/>
      <c r="FW493" s="62"/>
      <c r="FX493" s="62"/>
      <c r="FY493" s="62"/>
      <c r="FZ493" s="62"/>
      <c r="GA493" s="62"/>
      <c r="GB493" s="62"/>
      <c r="GC493" s="62"/>
      <c r="GD493" s="62"/>
      <c r="GE493" s="62"/>
      <c r="GF493" s="62"/>
      <c r="GG493" s="62"/>
      <c r="GH493" s="62"/>
      <c r="GI493" s="62"/>
      <c r="GJ493" s="62"/>
      <c r="GK493" s="62"/>
      <c r="GL493" s="62"/>
      <c r="GM493" s="62"/>
      <c r="GN493" s="62"/>
      <c r="GO493" s="62"/>
      <c r="GP493" s="62"/>
      <c r="GQ493" s="62"/>
      <c r="GR493" s="62"/>
      <c r="GS493" s="62"/>
      <c r="GT493" s="62"/>
      <c r="GU493" s="62"/>
      <c r="GV493" s="62"/>
      <c r="GW493" s="62"/>
      <c r="GX493" s="62"/>
      <c r="GY493" s="62"/>
      <c r="GZ493" s="62"/>
      <c r="HA493" s="62"/>
      <c r="HB493" s="62"/>
      <c r="HC493" s="62"/>
      <c r="HD493" s="62"/>
      <c r="HE493" s="62"/>
      <c r="HF493" s="62"/>
      <c r="HG493" s="62"/>
      <c r="HH493" s="62"/>
      <c r="HI493" s="62"/>
      <c r="HJ493" s="62"/>
      <c r="HK493" s="62"/>
      <c r="HL493" s="62"/>
      <c r="HM493" s="62"/>
      <c r="HN493" s="62"/>
      <c r="HO493" s="62"/>
      <c r="HP493" s="62"/>
      <c r="HQ493" s="62"/>
      <c r="HR493" s="62"/>
      <c r="HS493" s="62"/>
      <c r="HT493" s="62"/>
      <c r="HU493" s="62"/>
      <c r="HV493" s="62"/>
      <c r="HW493" s="62"/>
      <c r="HX493" s="62"/>
      <c r="HY493" s="62"/>
      <c r="HZ493" s="62"/>
      <c r="IA493" s="62"/>
      <c r="IB493" s="62"/>
      <c r="IC493" s="62"/>
      <c r="ID493" s="62"/>
      <c r="IE493" s="62"/>
      <c r="IF493" s="62"/>
      <c r="IG493" s="62"/>
      <c r="IH493" s="62"/>
      <c r="II493" s="62"/>
      <c r="IJ493" s="62"/>
      <c r="IK493" s="62"/>
      <c r="IL493" s="62"/>
      <c r="IM493" s="62"/>
      <c r="IN493" s="62"/>
      <c r="IO493" s="62"/>
      <c r="IP493" s="62"/>
      <c r="IQ493" s="62"/>
      <c r="IR493" s="62"/>
      <c r="IS493" s="62"/>
      <c r="IT493" s="62"/>
      <c r="IU493" s="62"/>
      <c r="IV493" s="62"/>
      <c r="IW493" s="62"/>
      <c r="IX493" s="62"/>
      <c r="IY493" s="62"/>
      <c r="IZ493" s="62"/>
      <c r="JA493" s="62"/>
      <c r="JB493" s="62"/>
      <c r="JC493" s="62"/>
      <c r="JD493" s="62"/>
      <c r="JE493" s="62"/>
      <c r="JF493" s="62"/>
      <c r="JG493" s="62"/>
      <c r="JH493" s="62"/>
      <c r="JI493" s="62"/>
      <c r="JJ493" s="62"/>
      <c r="JK493" s="62"/>
      <c r="JL493" s="62"/>
      <c r="JM493" s="62"/>
      <c r="JN493" s="62"/>
      <c r="JO493" s="62"/>
      <c r="JP493" s="62"/>
      <c r="JQ493" s="62"/>
      <c r="JR493" s="62"/>
      <c r="JS493" s="62"/>
      <c r="JT493" s="62"/>
      <c r="JU493" s="62"/>
      <c r="JV493" s="62"/>
      <c r="JW493" s="62"/>
      <c r="JX493" s="62"/>
      <c r="JY493" s="62"/>
      <c r="JZ493" s="62"/>
      <c r="KA493" s="62"/>
      <c r="KB493" s="62"/>
      <c r="KC493" s="62"/>
      <c r="KD493" s="62"/>
      <c r="KE493" s="62"/>
      <c r="KF493" s="62"/>
      <c r="KG493" s="62"/>
      <c r="KH493" s="62"/>
      <c r="KI493" s="62"/>
      <c r="KJ493" s="62"/>
      <c r="KK493" s="62"/>
      <c r="KL493" s="62"/>
      <c r="KM493" s="62"/>
    </row>
    <row r="494" spans="3:299" s="13" customFormat="1" x14ac:dyDescent="0.25">
      <c r="C494" s="62"/>
      <c r="D494" s="62"/>
      <c r="E494" s="62"/>
      <c r="F494" s="62"/>
      <c r="I494" s="14"/>
      <c r="J494" s="63"/>
      <c r="K494" s="14"/>
      <c r="L494" s="63"/>
      <c r="M494" s="63"/>
      <c r="Q494" s="51"/>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c r="FL494" s="62"/>
      <c r="FM494" s="62"/>
      <c r="FN494" s="62"/>
      <c r="FO494" s="62"/>
      <c r="FP494" s="62"/>
      <c r="FQ494" s="62"/>
      <c r="FR494" s="62"/>
      <c r="FS494" s="62"/>
      <c r="FT494" s="62"/>
      <c r="FU494" s="62"/>
      <c r="FV494" s="62"/>
      <c r="FW494" s="62"/>
      <c r="FX494" s="62"/>
      <c r="FY494" s="62"/>
      <c r="FZ494" s="62"/>
      <c r="GA494" s="62"/>
      <c r="GB494" s="62"/>
      <c r="GC494" s="62"/>
      <c r="GD494" s="62"/>
      <c r="GE494" s="62"/>
      <c r="GF494" s="62"/>
      <c r="GG494" s="62"/>
      <c r="GH494" s="62"/>
      <c r="GI494" s="62"/>
      <c r="GJ494" s="62"/>
      <c r="GK494" s="62"/>
      <c r="GL494" s="62"/>
      <c r="GM494" s="62"/>
      <c r="GN494" s="62"/>
      <c r="GO494" s="62"/>
      <c r="GP494" s="62"/>
      <c r="GQ494" s="62"/>
      <c r="GR494" s="62"/>
      <c r="GS494" s="62"/>
      <c r="GT494" s="62"/>
      <c r="GU494" s="62"/>
      <c r="GV494" s="62"/>
      <c r="GW494" s="62"/>
      <c r="GX494" s="62"/>
      <c r="GY494" s="62"/>
      <c r="GZ494" s="62"/>
      <c r="HA494" s="62"/>
      <c r="HB494" s="62"/>
      <c r="HC494" s="62"/>
      <c r="HD494" s="62"/>
      <c r="HE494" s="62"/>
      <c r="HF494" s="62"/>
      <c r="HG494" s="62"/>
      <c r="HH494" s="62"/>
      <c r="HI494" s="62"/>
      <c r="HJ494" s="62"/>
      <c r="HK494" s="62"/>
      <c r="HL494" s="62"/>
      <c r="HM494" s="62"/>
      <c r="HN494" s="62"/>
      <c r="HO494" s="62"/>
      <c r="HP494" s="62"/>
      <c r="HQ494" s="62"/>
      <c r="HR494" s="62"/>
      <c r="HS494" s="62"/>
      <c r="HT494" s="62"/>
      <c r="HU494" s="62"/>
      <c r="HV494" s="62"/>
      <c r="HW494" s="62"/>
      <c r="HX494" s="62"/>
      <c r="HY494" s="62"/>
      <c r="HZ494" s="62"/>
      <c r="IA494" s="62"/>
      <c r="IB494" s="62"/>
      <c r="IC494" s="62"/>
      <c r="ID494" s="62"/>
      <c r="IE494" s="62"/>
      <c r="IF494" s="62"/>
      <c r="IG494" s="62"/>
      <c r="IH494" s="62"/>
      <c r="II494" s="62"/>
      <c r="IJ494" s="62"/>
      <c r="IK494" s="62"/>
      <c r="IL494" s="62"/>
      <c r="IM494" s="62"/>
      <c r="IN494" s="62"/>
      <c r="IO494" s="62"/>
      <c r="IP494" s="62"/>
      <c r="IQ494" s="62"/>
      <c r="IR494" s="62"/>
      <c r="IS494" s="62"/>
      <c r="IT494" s="62"/>
      <c r="IU494" s="62"/>
      <c r="IV494" s="62"/>
      <c r="IW494" s="62"/>
      <c r="IX494" s="62"/>
      <c r="IY494" s="62"/>
      <c r="IZ494" s="62"/>
      <c r="JA494" s="62"/>
      <c r="JB494" s="62"/>
      <c r="JC494" s="62"/>
      <c r="JD494" s="62"/>
      <c r="JE494" s="62"/>
      <c r="JF494" s="62"/>
      <c r="JG494" s="62"/>
      <c r="JH494" s="62"/>
      <c r="JI494" s="62"/>
      <c r="JJ494" s="62"/>
      <c r="JK494" s="62"/>
      <c r="JL494" s="62"/>
      <c r="JM494" s="62"/>
      <c r="JN494" s="62"/>
      <c r="JO494" s="62"/>
      <c r="JP494" s="62"/>
      <c r="JQ494" s="62"/>
      <c r="JR494" s="62"/>
      <c r="JS494" s="62"/>
      <c r="JT494" s="62"/>
      <c r="JU494" s="62"/>
      <c r="JV494" s="62"/>
      <c r="JW494" s="62"/>
      <c r="JX494" s="62"/>
      <c r="JY494" s="62"/>
      <c r="JZ494" s="62"/>
      <c r="KA494" s="62"/>
      <c r="KB494" s="62"/>
      <c r="KC494" s="62"/>
      <c r="KD494" s="62"/>
      <c r="KE494" s="62"/>
      <c r="KF494" s="62"/>
      <c r="KG494" s="62"/>
      <c r="KH494" s="62"/>
      <c r="KI494" s="62"/>
      <c r="KJ494" s="62"/>
      <c r="KK494" s="62"/>
      <c r="KL494" s="62"/>
      <c r="KM494" s="62"/>
    </row>
    <row r="495" spans="3:299" s="13" customFormat="1" x14ac:dyDescent="0.25">
      <c r="C495" s="62"/>
      <c r="D495" s="62"/>
      <c r="E495" s="62"/>
      <c r="F495" s="62"/>
      <c r="I495" s="14"/>
      <c r="J495" s="63"/>
      <c r="K495" s="14"/>
      <c r="L495" s="63"/>
      <c r="M495" s="63"/>
      <c r="Q495" s="51"/>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O495" s="62"/>
      <c r="DP495" s="62"/>
      <c r="DQ495" s="62"/>
      <c r="DR495" s="62"/>
      <c r="DS495" s="62"/>
      <c r="DT495" s="62"/>
      <c r="DU495" s="62"/>
      <c r="DV495" s="62"/>
      <c r="DW495" s="62"/>
      <c r="DX495" s="62"/>
      <c r="DY495" s="62"/>
      <c r="DZ495" s="62"/>
      <c r="EA495" s="62"/>
      <c r="EB495" s="62"/>
      <c r="EC495" s="62"/>
      <c r="ED495" s="62"/>
      <c r="EE495" s="62"/>
      <c r="EF495" s="62"/>
      <c r="EG495" s="62"/>
      <c r="EH495" s="62"/>
      <c r="EI495" s="62"/>
      <c r="EJ495" s="62"/>
      <c r="EK495" s="62"/>
      <c r="EL495" s="62"/>
      <c r="EM495" s="62"/>
      <c r="EN495" s="62"/>
      <c r="EO495" s="62"/>
      <c r="EP495" s="62"/>
      <c r="EQ495" s="62"/>
      <c r="ER495" s="62"/>
      <c r="ES495" s="62"/>
      <c r="ET495" s="62"/>
      <c r="EU495" s="62"/>
      <c r="EV495" s="62"/>
      <c r="EW495" s="62"/>
      <c r="EX495" s="62"/>
      <c r="EY495" s="62"/>
      <c r="EZ495" s="62"/>
      <c r="FA495" s="62"/>
      <c r="FB495" s="62"/>
      <c r="FC495" s="62"/>
      <c r="FD495" s="62"/>
      <c r="FE495" s="62"/>
      <c r="FF495" s="62"/>
      <c r="FG495" s="62"/>
      <c r="FH495" s="62"/>
      <c r="FI495" s="62"/>
      <c r="FJ495" s="62"/>
      <c r="FK495" s="62"/>
      <c r="FL495" s="62"/>
      <c r="FM495" s="62"/>
      <c r="FN495" s="62"/>
      <c r="FO495" s="62"/>
      <c r="FP495" s="62"/>
      <c r="FQ495" s="62"/>
      <c r="FR495" s="62"/>
      <c r="FS495" s="62"/>
      <c r="FT495" s="62"/>
      <c r="FU495" s="62"/>
      <c r="FV495" s="62"/>
      <c r="FW495" s="62"/>
      <c r="FX495" s="62"/>
      <c r="FY495" s="62"/>
      <c r="FZ495" s="62"/>
      <c r="GA495" s="62"/>
      <c r="GB495" s="62"/>
      <c r="GC495" s="62"/>
      <c r="GD495" s="62"/>
      <c r="GE495" s="62"/>
      <c r="GF495" s="62"/>
      <c r="GG495" s="62"/>
      <c r="GH495" s="62"/>
      <c r="GI495" s="62"/>
      <c r="GJ495" s="62"/>
      <c r="GK495" s="62"/>
      <c r="GL495" s="62"/>
      <c r="GM495" s="62"/>
      <c r="GN495" s="62"/>
      <c r="GO495" s="62"/>
      <c r="GP495" s="62"/>
      <c r="GQ495" s="62"/>
      <c r="GR495" s="62"/>
      <c r="GS495" s="62"/>
      <c r="GT495" s="62"/>
      <c r="GU495" s="62"/>
      <c r="GV495" s="62"/>
      <c r="GW495" s="62"/>
      <c r="GX495" s="62"/>
      <c r="GY495" s="62"/>
      <c r="GZ495" s="62"/>
      <c r="HA495" s="62"/>
      <c r="HB495" s="62"/>
      <c r="HC495" s="62"/>
      <c r="HD495" s="62"/>
      <c r="HE495" s="62"/>
      <c r="HF495" s="62"/>
      <c r="HG495" s="62"/>
      <c r="HH495" s="62"/>
      <c r="HI495" s="62"/>
      <c r="HJ495" s="62"/>
      <c r="HK495" s="62"/>
      <c r="HL495" s="62"/>
      <c r="HM495" s="62"/>
      <c r="HN495" s="62"/>
      <c r="HO495" s="62"/>
      <c r="HP495" s="62"/>
      <c r="HQ495" s="62"/>
      <c r="HR495" s="62"/>
      <c r="HS495" s="62"/>
      <c r="HT495" s="62"/>
      <c r="HU495" s="62"/>
      <c r="HV495" s="62"/>
      <c r="HW495" s="62"/>
      <c r="HX495" s="62"/>
      <c r="HY495" s="62"/>
      <c r="HZ495" s="62"/>
      <c r="IA495" s="62"/>
      <c r="IB495" s="62"/>
      <c r="IC495" s="62"/>
      <c r="ID495" s="62"/>
      <c r="IE495" s="62"/>
      <c r="IF495" s="62"/>
      <c r="IG495" s="62"/>
      <c r="IH495" s="62"/>
      <c r="II495" s="62"/>
      <c r="IJ495" s="62"/>
      <c r="IK495" s="62"/>
      <c r="IL495" s="62"/>
      <c r="IM495" s="62"/>
      <c r="IN495" s="62"/>
      <c r="IO495" s="62"/>
      <c r="IP495" s="62"/>
      <c r="IQ495" s="62"/>
      <c r="IR495" s="62"/>
      <c r="IS495" s="62"/>
      <c r="IT495" s="62"/>
      <c r="IU495" s="62"/>
      <c r="IV495" s="62"/>
      <c r="IW495" s="62"/>
      <c r="IX495" s="62"/>
      <c r="IY495" s="62"/>
      <c r="IZ495" s="62"/>
      <c r="JA495" s="62"/>
      <c r="JB495" s="62"/>
      <c r="JC495" s="62"/>
      <c r="JD495" s="62"/>
      <c r="JE495" s="62"/>
      <c r="JF495" s="62"/>
      <c r="JG495" s="62"/>
      <c r="JH495" s="62"/>
      <c r="JI495" s="62"/>
      <c r="JJ495" s="62"/>
      <c r="JK495" s="62"/>
      <c r="JL495" s="62"/>
      <c r="JM495" s="62"/>
      <c r="JN495" s="62"/>
      <c r="JO495" s="62"/>
      <c r="JP495" s="62"/>
      <c r="JQ495" s="62"/>
      <c r="JR495" s="62"/>
      <c r="JS495" s="62"/>
      <c r="JT495" s="62"/>
      <c r="JU495" s="62"/>
      <c r="JV495" s="62"/>
      <c r="JW495" s="62"/>
      <c r="JX495" s="62"/>
      <c r="JY495" s="62"/>
      <c r="JZ495" s="62"/>
      <c r="KA495" s="62"/>
      <c r="KB495" s="62"/>
      <c r="KC495" s="62"/>
      <c r="KD495" s="62"/>
      <c r="KE495" s="62"/>
      <c r="KF495" s="62"/>
      <c r="KG495" s="62"/>
      <c r="KH495" s="62"/>
      <c r="KI495" s="62"/>
      <c r="KJ495" s="62"/>
      <c r="KK495" s="62"/>
      <c r="KL495" s="62"/>
      <c r="KM495" s="62"/>
    </row>
    <row r="496" spans="3:299" s="13" customFormat="1" x14ac:dyDescent="0.25">
      <c r="C496" s="62"/>
      <c r="D496" s="62"/>
      <c r="E496" s="62"/>
      <c r="F496" s="62"/>
      <c r="I496" s="14"/>
      <c r="J496" s="63"/>
      <c r="K496" s="14"/>
      <c r="L496" s="63"/>
      <c r="M496" s="63"/>
      <c r="Q496" s="51"/>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O496" s="62"/>
      <c r="DP496" s="62"/>
      <c r="DQ496" s="62"/>
      <c r="DR496" s="62"/>
      <c r="DS496" s="62"/>
      <c r="DT496" s="62"/>
      <c r="DU496" s="62"/>
      <c r="DV496" s="62"/>
      <c r="DW496" s="62"/>
      <c r="DX496" s="62"/>
      <c r="DY496" s="62"/>
      <c r="DZ496" s="62"/>
      <c r="EA496" s="62"/>
      <c r="EB496" s="62"/>
      <c r="EC496" s="62"/>
      <c r="ED496" s="62"/>
      <c r="EE496" s="62"/>
      <c r="EF496" s="62"/>
      <c r="EG496" s="62"/>
      <c r="EH496" s="62"/>
      <c r="EI496" s="62"/>
      <c r="EJ496" s="62"/>
      <c r="EK496" s="62"/>
      <c r="EL496" s="62"/>
      <c r="EM496" s="62"/>
      <c r="EN496" s="62"/>
      <c r="EO496" s="62"/>
      <c r="EP496" s="62"/>
      <c r="EQ496" s="62"/>
      <c r="ER496" s="62"/>
      <c r="ES496" s="62"/>
      <c r="ET496" s="62"/>
      <c r="EU496" s="62"/>
      <c r="EV496" s="62"/>
      <c r="EW496" s="62"/>
      <c r="EX496" s="62"/>
      <c r="EY496" s="62"/>
      <c r="EZ496" s="62"/>
      <c r="FA496" s="62"/>
      <c r="FB496" s="62"/>
      <c r="FC496" s="62"/>
      <c r="FD496" s="62"/>
      <c r="FE496" s="62"/>
      <c r="FF496" s="62"/>
      <c r="FG496" s="62"/>
      <c r="FH496" s="62"/>
      <c r="FI496" s="62"/>
      <c r="FJ496" s="62"/>
      <c r="FK496" s="62"/>
      <c r="FL496" s="62"/>
      <c r="FM496" s="62"/>
      <c r="FN496" s="62"/>
      <c r="FO496" s="62"/>
      <c r="FP496" s="62"/>
      <c r="FQ496" s="62"/>
      <c r="FR496" s="62"/>
      <c r="FS496" s="62"/>
      <c r="FT496" s="62"/>
      <c r="FU496" s="62"/>
      <c r="FV496" s="62"/>
      <c r="FW496" s="62"/>
      <c r="FX496" s="62"/>
      <c r="FY496" s="62"/>
      <c r="FZ496" s="62"/>
      <c r="GA496" s="62"/>
      <c r="GB496" s="62"/>
      <c r="GC496" s="62"/>
      <c r="GD496" s="62"/>
      <c r="GE496" s="62"/>
      <c r="GF496" s="62"/>
      <c r="GG496" s="62"/>
      <c r="GH496" s="62"/>
      <c r="GI496" s="62"/>
      <c r="GJ496" s="62"/>
      <c r="GK496" s="62"/>
      <c r="GL496" s="62"/>
      <c r="GM496" s="62"/>
      <c r="GN496" s="62"/>
      <c r="GO496" s="62"/>
      <c r="GP496" s="62"/>
      <c r="GQ496" s="62"/>
      <c r="GR496" s="62"/>
      <c r="GS496" s="62"/>
      <c r="GT496" s="62"/>
      <c r="GU496" s="62"/>
      <c r="GV496" s="62"/>
      <c r="GW496" s="62"/>
      <c r="GX496" s="62"/>
      <c r="GY496" s="62"/>
      <c r="GZ496" s="62"/>
      <c r="HA496" s="62"/>
      <c r="HB496" s="62"/>
      <c r="HC496" s="62"/>
      <c r="HD496" s="62"/>
      <c r="HE496" s="62"/>
      <c r="HF496" s="62"/>
      <c r="HG496" s="62"/>
      <c r="HH496" s="62"/>
      <c r="HI496" s="62"/>
      <c r="HJ496" s="62"/>
      <c r="HK496" s="62"/>
      <c r="HL496" s="62"/>
      <c r="HM496" s="62"/>
      <c r="HN496" s="62"/>
      <c r="HO496" s="62"/>
      <c r="HP496" s="62"/>
      <c r="HQ496" s="62"/>
      <c r="HR496" s="62"/>
      <c r="HS496" s="62"/>
      <c r="HT496" s="62"/>
      <c r="HU496" s="62"/>
      <c r="HV496" s="62"/>
      <c r="HW496" s="62"/>
      <c r="HX496" s="62"/>
      <c r="HY496" s="62"/>
      <c r="HZ496" s="62"/>
      <c r="IA496" s="62"/>
      <c r="IB496" s="62"/>
      <c r="IC496" s="62"/>
      <c r="ID496" s="62"/>
      <c r="IE496" s="62"/>
      <c r="IF496" s="62"/>
      <c r="IG496" s="62"/>
      <c r="IH496" s="62"/>
      <c r="II496" s="62"/>
      <c r="IJ496" s="62"/>
      <c r="IK496" s="62"/>
      <c r="IL496" s="62"/>
      <c r="IM496" s="62"/>
      <c r="IN496" s="62"/>
      <c r="IO496" s="62"/>
      <c r="IP496" s="62"/>
      <c r="IQ496" s="62"/>
      <c r="IR496" s="62"/>
      <c r="IS496" s="62"/>
      <c r="IT496" s="62"/>
      <c r="IU496" s="62"/>
      <c r="IV496" s="62"/>
      <c r="IW496" s="62"/>
      <c r="IX496" s="62"/>
      <c r="IY496" s="62"/>
      <c r="IZ496" s="62"/>
      <c r="JA496" s="62"/>
      <c r="JB496" s="62"/>
      <c r="JC496" s="62"/>
      <c r="JD496" s="62"/>
      <c r="JE496" s="62"/>
      <c r="JF496" s="62"/>
      <c r="JG496" s="62"/>
      <c r="JH496" s="62"/>
      <c r="JI496" s="62"/>
      <c r="JJ496" s="62"/>
      <c r="JK496" s="62"/>
      <c r="JL496" s="62"/>
      <c r="JM496" s="62"/>
      <c r="JN496" s="62"/>
      <c r="JO496" s="62"/>
      <c r="JP496" s="62"/>
      <c r="JQ496" s="62"/>
      <c r="JR496" s="62"/>
      <c r="JS496" s="62"/>
      <c r="JT496" s="62"/>
      <c r="JU496" s="62"/>
      <c r="JV496" s="62"/>
      <c r="JW496" s="62"/>
      <c r="JX496" s="62"/>
      <c r="JY496" s="62"/>
      <c r="JZ496" s="62"/>
      <c r="KA496" s="62"/>
      <c r="KB496" s="62"/>
      <c r="KC496" s="62"/>
      <c r="KD496" s="62"/>
      <c r="KE496" s="62"/>
      <c r="KF496" s="62"/>
      <c r="KG496" s="62"/>
      <c r="KH496" s="62"/>
      <c r="KI496" s="62"/>
      <c r="KJ496" s="62"/>
      <c r="KK496" s="62"/>
      <c r="KL496" s="62"/>
      <c r="KM496" s="62"/>
    </row>
    <row r="497" spans="3:299" s="13" customFormat="1" x14ac:dyDescent="0.25">
      <c r="C497" s="62"/>
      <c r="D497" s="62"/>
      <c r="E497" s="62"/>
      <c r="F497" s="62"/>
      <c r="I497" s="14"/>
      <c r="J497" s="63"/>
      <c r="K497" s="14"/>
      <c r="L497" s="63"/>
      <c r="M497" s="63"/>
      <c r="Q497" s="51"/>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O497" s="62"/>
      <c r="DP497" s="62"/>
      <c r="DQ497" s="62"/>
      <c r="DR497" s="62"/>
      <c r="DS497" s="62"/>
      <c r="DT497" s="62"/>
      <c r="DU497" s="62"/>
      <c r="DV497" s="62"/>
      <c r="DW497" s="62"/>
      <c r="DX497" s="62"/>
      <c r="DY497" s="62"/>
      <c r="DZ497" s="62"/>
      <c r="EA497" s="62"/>
      <c r="EB497" s="62"/>
      <c r="EC497" s="62"/>
      <c r="ED497" s="62"/>
      <c r="EE497" s="62"/>
      <c r="EF497" s="62"/>
      <c r="EG497" s="62"/>
      <c r="EH497" s="62"/>
      <c r="EI497" s="62"/>
      <c r="EJ497" s="62"/>
      <c r="EK497" s="62"/>
      <c r="EL497" s="62"/>
      <c r="EM497" s="62"/>
      <c r="EN497" s="62"/>
      <c r="EO497" s="62"/>
      <c r="EP497" s="62"/>
      <c r="EQ497" s="62"/>
      <c r="ER497" s="62"/>
      <c r="ES497" s="62"/>
      <c r="ET497" s="62"/>
      <c r="EU497" s="62"/>
      <c r="EV497" s="62"/>
      <c r="EW497" s="62"/>
      <c r="EX497" s="62"/>
      <c r="EY497" s="62"/>
      <c r="EZ497" s="62"/>
      <c r="FA497" s="62"/>
      <c r="FB497" s="62"/>
      <c r="FC497" s="62"/>
      <c r="FD497" s="62"/>
      <c r="FE497" s="62"/>
      <c r="FF497" s="62"/>
      <c r="FG497" s="62"/>
      <c r="FH497" s="62"/>
      <c r="FI497" s="62"/>
      <c r="FJ497" s="62"/>
      <c r="FK497" s="62"/>
      <c r="FL497" s="62"/>
      <c r="FM497" s="62"/>
      <c r="FN497" s="62"/>
      <c r="FO497" s="62"/>
      <c r="FP497" s="62"/>
      <c r="FQ497" s="62"/>
      <c r="FR497" s="62"/>
      <c r="FS497" s="62"/>
      <c r="FT497" s="62"/>
      <c r="FU497" s="62"/>
      <c r="FV497" s="62"/>
      <c r="FW497" s="62"/>
      <c r="FX497" s="62"/>
      <c r="FY497" s="62"/>
      <c r="FZ497" s="62"/>
      <c r="GA497" s="62"/>
      <c r="GB497" s="62"/>
      <c r="GC497" s="62"/>
      <c r="GD497" s="62"/>
      <c r="GE497" s="62"/>
      <c r="GF497" s="62"/>
      <c r="GG497" s="62"/>
      <c r="GH497" s="62"/>
      <c r="GI497" s="62"/>
      <c r="GJ497" s="62"/>
      <c r="GK497" s="62"/>
      <c r="GL497" s="62"/>
      <c r="GM497" s="62"/>
      <c r="GN497" s="62"/>
      <c r="GO497" s="62"/>
      <c r="GP497" s="62"/>
      <c r="GQ497" s="62"/>
      <c r="GR497" s="62"/>
      <c r="GS497" s="62"/>
      <c r="GT497" s="62"/>
      <c r="GU497" s="62"/>
      <c r="GV497" s="62"/>
      <c r="GW497" s="62"/>
      <c r="GX497" s="62"/>
      <c r="GY497" s="62"/>
      <c r="GZ497" s="62"/>
      <c r="HA497" s="62"/>
      <c r="HB497" s="62"/>
      <c r="HC497" s="62"/>
      <c r="HD497" s="62"/>
      <c r="HE497" s="62"/>
      <c r="HF497" s="62"/>
      <c r="HG497" s="62"/>
      <c r="HH497" s="62"/>
      <c r="HI497" s="62"/>
      <c r="HJ497" s="62"/>
      <c r="HK497" s="62"/>
      <c r="HL497" s="62"/>
      <c r="HM497" s="62"/>
      <c r="HN497" s="62"/>
      <c r="HO497" s="62"/>
      <c r="HP497" s="62"/>
      <c r="HQ497" s="62"/>
      <c r="HR497" s="62"/>
      <c r="HS497" s="62"/>
      <c r="HT497" s="62"/>
      <c r="HU497" s="62"/>
      <c r="HV497" s="62"/>
      <c r="HW497" s="62"/>
      <c r="HX497" s="62"/>
      <c r="HY497" s="62"/>
      <c r="HZ497" s="62"/>
      <c r="IA497" s="62"/>
      <c r="IB497" s="62"/>
      <c r="IC497" s="62"/>
      <c r="ID497" s="62"/>
      <c r="IE497" s="62"/>
      <c r="IF497" s="62"/>
      <c r="IG497" s="62"/>
      <c r="IH497" s="62"/>
      <c r="II497" s="62"/>
      <c r="IJ497" s="62"/>
      <c r="IK497" s="62"/>
      <c r="IL497" s="62"/>
      <c r="IM497" s="62"/>
      <c r="IN497" s="62"/>
      <c r="IO497" s="62"/>
      <c r="IP497" s="62"/>
      <c r="IQ497" s="62"/>
      <c r="IR497" s="62"/>
      <c r="IS497" s="62"/>
      <c r="IT497" s="62"/>
      <c r="IU497" s="62"/>
      <c r="IV497" s="62"/>
      <c r="IW497" s="62"/>
      <c r="IX497" s="62"/>
      <c r="IY497" s="62"/>
      <c r="IZ497" s="62"/>
      <c r="JA497" s="62"/>
      <c r="JB497" s="62"/>
      <c r="JC497" s="62"/>
      <c r="JD497" s="62"/>
      <c r="JE497" s="62"/>
      <c r="JF497" s="62"/>
      <c r="JG497" s="62"/>
      <c r="JH497" s="62"/>
      <c r="JI497" s="62"/>
      <c r="JJ497" s="62"/>
      <c r="JK497" s="62"/>
      <c r="JL497" s="62"/>
      <c r="JM497" s="62"/>
      <c r="JN497" s="62"/>
      <c r="JO497" s="62"/>
      <c r="JP497" s="62"/>
      <c r="JQ497" s="62"/>
      <c r="JR497" s="62"/>
      <c r="JS497" s="62"/>
      <c r="JT497" s="62"/>
      <c r="JU497" s="62"/>
      <c r="JV497" s="62"/>
      <c r="JW497" s="62"/>
      <c r="JX497" s="62"/>
      <c r="JY497" s="62"/>
      <c r="JZ497" s="62"/>
      <c r="KA497" s="62"/>
      <c r="KB497" s="62"/>
      <c r="KC497" s="62"/>
      <c r="KD497" s="62"/>
      <c r="KE497" s="62"/>
      <c r="KF497" s="62"/>
      <c r="KG497" s="62"/>
      <c r="KH497" s="62"/>
      <c r="KI497" s="62"/>
      <c r="KJ497" s="62"/>
      <c r="KK497" s="62"/>
      <c r="KL497" s="62"/>
      <c r="KM497" s="62"/>
    </row>
    <row r="498" spans="3:299" s="13" customFormat="1" x14ac:dyDescent="0.25">
      <c r="C498" s="62"/>
      <c r="D498" s="62"/>
      <c r="E498" s="62"/>
      <c r="F498" s="62"/>
      <c r="I498" s="14"/>
      <c r="J498" s="63"/>
      <c r="K498" s="14"/>
      <c r="L498" s="63"/>
      <c r="M498" s="63"/>
      <c r="Q498" s="51"/>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62"/>
      <c r="DU498" s="62"/>
      <c r="DV498" s="62"/>
      <c r="DW498" s="62"/>
      <c r="DX498" s="62"/>
      <c r="DY498" s="62"/>
      <c r="DZ498" s="62"/>
      <c r="EA498" s="62"/>
      <c r="EB498" s="62"/>
      <c r="EC498" s="62"/>
      <c r="ED498" s="62"/>
      <c r="EE498" s="62"/>
      <c r="EF498" s="62"/>
      <c r="EG498" s="62"/>
      <c r="EH498" s="62"/>
      <c r="EI498" s="62"/>
      <c r="EJ498" s="62"/>
      <c r="EK498" s="62"/>
      <c r="EL498" s="62"/>
      <c r="EM498" s="62"/>
      <c r="EN498" s="62"/>
      <c r="EO498" s="62"/>
      <c r="EP498" s="62"/>
      <c r="EQ498" s="62"/>
      <c r="ER498" s="62"/>
      <c r="ES498" s="62"/>
      <c r="ET498" s="62"/>
      <c r="EU498" s="62"/>
      <c r="EV498" s="62"/>
      <c r="EW498" s="62"/>
      <c r="EX498" s="62"/>
      <c r="EY498" s="62"/>
      <c r="EZ498" s="62"/>
      <c r="FA498" s="62"/>
      <c r="FB498" s="62"/>
      <c r="FC498" s="62"/>
      <c r="FD498" s="62"/>
      <c r="FE498" s="62"/>
      <c r="FF498" s="62"/>
      <c r="FG498" s="62"/>
      <c r="FH498" s="62"/>
      <c r="FI498" s="62"/>
      <c r="FJ498" s="62"/>
      <c r="FK498" s="62"/>
      <c r="FL498" s="62"/>
      <c r="FM498" s="62"/>
      <c r="FN498" s="62"/>
      <c r="FO498" s="62"/>
      <c r="FP498" s="62"/>
      <c r="FQ498" s="62"/>
      <c r="FR498" s="62"/>
      <c r="FS498" s="62"/>
      <c r="FT498" s="62"/>
      <c r="FU498" s="62"/>
      <c r="FV498" s="62"/>
      <c r="FW498" s="62"/>
      <c r="FX498" s="62"/>
      <c r="FY498" s="62"/>
      <c r="FZ498" s="62"/>
      <c r="GA498" s="62"/>
      <c r="GB498" s="62"/>
      <c r="GC498" s="62"/>
      <c r="GD498" s="62"/>
      <c r="GE498" s="62"/>
      <c r="GF498" s="62"/>
      <c r="GG498" s="62"/>
      <c r="GH498" s="62"/>
      <c r="GI498" s="62"/>
      <c r="GJ498" s="62"/>
      <c r="GK498" s="62"/>
      <c r="GL498" s="62"/>
      <c r="GM498" s="62"/>
      <c r="GN498" s="62"/>
      <c r="GO498" s="62"/>
      <c r="GP498" s="62"/>
      <c r="GQ498" s="62"/>
      <c r="GR498" s="62"/>
      <c r="GS498" s="62"/>
      <c r="GT498" s="62"/>
      <c r="GU498" s="62"/>
      <c r="GV498" s="62"/>
      <c r="GW498" s="62"/>
      <c r="GX498" s="62"/>
      <c r="GY498" s="62"/>
      <c r="GZ498" s="62"/>
      <c r="HA498" s="62"/>
      <c r="HB498" s="62"/>
      <c r="HC498" s="62"/>
      <c r="HD498" s="62"/>
      <c r="HE498" s="62"/>
      <c r="HF498" s="62"/>
      <c r="HG498" s="62"/>
      <c r="HH498" s="62"/>
      <c r="HI498" s="62"/>
      <c r="HJ498" s="62"/>
      <c r="HK498" s="62"/>
      <c r="HL498" s="62"/>
      <c r="HM498" s="62"/>
      <c r="HN498" s="62"/>
      <c r="HO498" s="62"/>
      <c r="HP498" s="62"/>
      <c r="HQ498" s="62"/>
      <c r="HR498" s="62"/>
      <c r="HS498" s="62"/>
      <c r="HT498" s="62"/>
      <c r="HU498" s="62"/>
      <c r="HV498" s="62"/>
      <c r="HW498" s="62"/>
      <c r="HX498" s="62"/>
      <c r="HY498" s="62"/>
      <c r="HZ498" s="62"/>
      <c r="IA498" s="62"/>
      <c r="IB498" s="62"/>
      <c r="IC498" s="62"/>
      <c r="ID498" s="62"/>
      <c r="IE498" s="62"/>
      <c r="IF498" s="62"/>
      <c r="IG498" s="62"/>
      <c r="IH498" s="62"/>
      <c r="II498" s="62"/>
      <c r="IJ498" s="62"/>
      <c r="IK498" s="62"/>
      <c r="IL498" s="62"/>
      <c r="IM498" s="62"/>
      <c r="IN498" s="62"/>
      <c r="IO498" s="62"/>
      <c r="IP498" s="62"/>
      <c r="IQ498" s="62"/>
      <c r="IR498" s="62"/>
      <c r="IS498" s="62"/>
      <c r="IT498" s="62"/>
      <c r="IU498" s="62"/>
      <c r="IV498" s="62"/>
      <c r="IW498" s="62"/>
      <c r="IX498" s="62"/>
      <c r="IY498" s="62"/>
      <c r="IZ498" s="62"/>
      <c r="JA498" s="62"/>
      <c r="JB498" s="62"/>
      <c r="JC498" s="62"/>
      <c r="JD498" s="62"/>
      <c r="JE498" s="62"/>
      <c r="JF498" s="62"/>
      <c r="JG498" s="62"/>
      <c r="JH498" s="62"/>
      <c r="JI498" s="62"/>
      <c r="JJ498" s="62"/>
      <c r="JK498" s="62"/>
      <c r="JL498" s="62"/>
      <c r="JM498" s="62"/>
      <c r="JN498" s="62"/>
      <c r="JO498" s="62"/>
      <c r="JP498" s="62"/>
      <c r="JQ498" s="62"/>
      <c r="JR498" s="62"/>
      <c r="JS498" s="62"/>
      <c r="JT498" s="62"/>
      <c r="JU498" s="62"/>
      <c r="JV498" s="62"/>
      <c r="JW498" s="62"/>
      <c r="JX498" s="62"/>
      <c r="JY498" s="62"/>
      <c r="JZ498" s="62"/>
      <c r="KA498" s="62"/>
      <c r="KB498" s="62"/>
      <c r="KC498" s="62"/>
      <c r="KD498" s="62"/>
      <c r="KE498" s="62"/>
      <c r="KF498" s="62"/>
      <c r="KG498" s="62"/>
      <c r="KH498" s="62"/>
      <c r="KI498" s="62"/>
      <c r="KJ498" s="62"/>
      <c r="KK498" s="62"/>
      <c r="KL498" s="62"/>
      <c r="KM498" s="62"/>
    </row>
    <row r="499" spans="3:299" s="13" customFormat="1" x14ac:dyDescent="0.25">
      <c r="C499" s="62"/>
      <c r="D499" s="62"/>
      <c r="E499" s="62"/>
      <c r="F499" s="62"/>
      <c r="I499" s="14"/>
      <c r="J499" s="63"/>
      <c r="K499" s="14"/>
      <c r="L499" s="63"/>
      <c r="M499" s="63"/>
      <c r="Q499" s="51"/>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O499" s="62"/>
      <c r="DP499" s="62"/>
      <c r="DQ499" s="62"/>
      <c r="DR499" s="62"/>
      <c r="DS499" s="62"/>
      <c r="DT499" s="62"/>
      <c r="DU499" s="62"/>
      <c r="DV499" s="62"/>
      <c r="DW499" s="62"/>
      <c r="DX499" s="62"/>
      <c r="DY499" s="62"/>
      <c r="DZ499" s="62"/>
      <c r="EA499" s="62"/>
      <c r="EB499" s="62"/>
      <c r="EC499" s="62"/>
      <c r="ED499" s="62"/>
      <c r="EE499" s="62"/>
      <c r="EF499" s="62"/>
      <c r="EG499" s="62"/>
      <c r="EH499" s="62"/>
      <c r="EI499" s="62"/>
      <c r="EJ499" s="62"/>
      <c r="EK499" s="62"/>
      <c r="EL499" s="62"/>
      <c r="EM499" s="62"/>
      <c r="EN499" s="62"/>
      <c r="EO499" s="62"/>
      <c r="EP499" s="62"/>
      <c r="EQ499" s="62"/>
      <c r="ER499" s="62"/>
      <c r="ES499" s="62"/>
      <c r="ET499" s="62"/>
      <c r="EU499" s="62"/>
      <c r="EV499" s="62"/>
      <c r="EW499" s="62"/>
      <c r="EX499" s="62"/>
      <c r="EY499" s="62"/>
      <c r="EZ499" s="62"/>
      <c r="FA499" s="62"/>
      <c r="FB499" s="62"/>
      <c r="FC499" s="62"/>
      <c r="FD499" s="62"/>
      <c r="FE499" s="62"/>
      <c r="FF499" s="62"/>
      <c r="FG499" s="62"/>
      <c r="FH499" s="62"/>
      <c r="FI499" s="62"/>
      <c r="FJ499" s="62"/>
      <c r="FK499" s="62"/>
      <c r="FL499" s="62"/>
      <c r="FM499" s="62"/>
      <c r="FN499" s="62"/>
      <c r="FO499" s="62"/>
      <c r="FP499" s="62"/>
      <c r="FQ499" s="62"/>
      <c r="FR499" s="62"/>
      <c r="FS499" s="62"/>
      <c r="FT499" s="62"/>
      <c r="FU499" s="62"/>
      <c r="FV499" s="62"/>
      <c r="FW499" s="62"/>
      <c r="FX499" s="62"/>
      <c r="FY499" s="62"/>
      <c r="FZ499" s="62"/>
      <c r="GA499" s="62"/>
      <c r="GB499" s="62"/>
      <c r="GC499" s="62"/>
      <c r="GD499" s="62"/>
      <c r="GE499" s="62"/>
      <c r="GF499" s="62"/>
      <c r="GG499" s="62"/>
      <c r="GH499" s="62"/>
      <c r="GI499" s="62"/>
      <c r="GJ499" s="62"/>
      <c r="GK499" s="62"/>
      <c r="GL499" s="62"/>
      <c r="GM499" s="62"/>
      <c r="GN499" s="62"/>
      <c r="GO499" s="62"/>
      <c r="GP499" s="62"/>
      <c r="GQ499" s="62"/>
      <c r="GR499" s="62"/>
      <c r="GS499" s="62"/>
      <c r="GT499" s="62"/>
      <c r="GU499" s="62"/>
      <c r="GV499" s="62"/>
      <c r="GW499" s="62"/>
      <c r="GX499" s="62"/>
      <c r="GY499" s="62"/>
      <c r="GZ499" s="62"/>
      <c r="HA499" s="62"/>
      <c r="HB499" s="62"/>
      <c r="HC499" s="62"/>
      <c r="HD499" s="62"/>
      <c r="HE499" s="62"/>
      <c r="HF499" s="62"/>
      <c r="HG499" s="62"/>
      <c r="HH499" s="62"/>
      <c r="HI499" s="62"/>
      <c r="HJ499" s="62"/>
      <c r="HK499" s="62"/>
      <c r="HL499" s="62"/>
      <c r="HM499" s="62"/>
      <c r="HN499" s="62"/>
      <c r="HO499" s="62"/>
      <c r="HP499" s="62"/>
      <c r="HQ499" s="62"/>
      <c r="HR499" s="62"/>
      <c r="HS499" s="62"/>
      <c r="HT499" s="62"/>
      <c r="HU499" s="62"/>
      <c r="HV499" s="62"/>
      <c r="HW499" s="62"/>
      <c r="HX499" s="62"/>
      <c r="HY499" s="62"/>
      <c r="HZ499" s="62"/>
      <c r="IA499" s="62"/>
      <c r="IB499" s="62"/>
      <c r="IC499" s="62"/>
      <c r="ID499" s="62"/>
      <c r="IE499" s="62"/>
      <c r="IF499" s="62"/>
      <c r="IG499" s="62"/>
      <c r="IH499" s="62"/>
      <c r="II499" s="62"/>
      <c r="IJ499" s="62"/>
      <c r="IK499" s="62"/>
      <c r="IL499" s="62"/>
      <c r="IM499" s="62"/>
      <c r="IN499" s="62"/>
      <c r="IO499" s="62"/>
      <c r="IP499" s="62"/>
      <c r="IQ499" s="62"/>
      <c r="IR499" s="62"/>
      <c r="IS499" s="62"/>
      <c r="IT499" s="62"/>
      <c r="IU499" s="62"/>
      <c r="IV499" s="62"/>
      <c r="IW499" s="62"/>
      <c r="IX499" s="62"/>
      <c r="IY499" s="62"/>
      <c r="IZ499" s="62"/>
      <c r="JA499" s="62"/>
      <c r="JB499" s="62"/>
      <c r="JC499" s="62"/>
      <c r="JD499" s="62"/>
      <c r="JE499" s="62"/>
      <c r="JF499" s="62"/>
      <c r="JG499" s="62"/>
      <c r="JH499" s="62"/>
      <c r="JI499" s="62"/>
      <c r="JJ499" s="62"/>
      <c r="JK499" s="62"/>
      <c r="JL499" s="62"/>
      <c r="JM499" s="62"/>
      <c r="JN499" s="62"/>
      <c r="JO499" s="62"/>
      <c r="JP499" s="62"/>
      <c r="JQ499" s="62"/>
      <c r="JR499" s="62"/>
      <c r="JS499" s="62"/>
      <c r="JT499" s="62"/>
      <c r="JU499" s="62"/>
      <c r="JV499" s="62"/>
      <c r="JW499" s="62"/>
      <c r="JX499" s="62"/>
      <c r="JY499" s="62"/>
      <c r="JZ499" s="62"/>
      <c r="KA499" s="62"/>
      <c r="KB499" s="62"/>
      <c r="KC499" s="62"/>
      <c r="KD499" s="62"/>
      <c r="KE499" s="62"/>
      <c r="KF499" s="62"/>
      <c r="KG499" s="62"/>
      <c r="KH499" s="62"/>
      <c r="KI499" s="62"/>
      <c r="KJ499" s="62"/>
      <c r="KK499" s="62"/>
      <c r="KL499" s="62"/>
      <c r="KM499" s="62"/>
    </row>
    <row r="500" spans="3:299" s="13" customFormat="1" x14ac:dyDescent="0.25">
      <c r="C500" s="62"/>
      <c r="D500" s="62"/>
      <c r="E500" s="62"/>
      <c r="F500" s="62"/>
      <c r="I500" s="14"/>
      <c r="J500" s="63"/>
      <c r="K500" s="14"/>
      <c r="L500" s="63"/>
      <c r="M500" s="63"/>
      <c r="Q500" s="51"/>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O500" s="62"/>
      <c r="DP500" s="62"/>
      <c r="DQ500" s="62"/>
      <c r="DR500" s="62"/>
      <c r="DS500" s="62"/>
      <c r="DT500" s="62"/>
      <c r="DU500" s="62"/>
      <c r="DV500" s="62"/>
      <c r="DW500" s="62"/>
      <c r="DX500" s="62"/>
      <c r="DY500" s="62"/>
      <c r="DZ500" s="62"/>
      <c r="EA500" s="62"/>
      <c r="EB500" s="62"/>
      <c r="EC500" s="62"/>
      <c r="ED500" s="62"/>
      <c r="EE500" s="62"/>
      <c r="EF500" s="62"/>
      <c r="EG500" s="62"/>
      <c r="EH500" s="62"/>
      <c r="EI500" s="62"/>
      <c r="EJ500" s="62"/>
      <c r="EK500" s="62"/>
      <c r="EL500" s="62"/>
      <c r="EM500" s="62"/>
      <c r="EN500" s="62"/>
      <c r="EO500" s="62"/>
      <c r="EP500" s="62"/>
      <c r="EQ500" s="62"/>
      <c r="ER500" s="62"/>
      <c r="ES500" s="62"/>
      <c r="ET500" s="62"/>
      <c r="EU500" s="62"/>
      <c r="EV500" s="62"/>
      <c r="EW500" s="62"/>
      <c r="EX500" s="62"/>
      <c r="EY500" s="62"/>
      <c r="EZ500" s="62"/>
      <c r="FA500" s="62"/>
      <c r="FB500" s="62"/>
      <c r="FC500" s="62"/>
      <c r="FD500" s="62"/>
      <c r="FE500" s="62"/>
      <c r="FF500" s="62"/>
      <c r="FG500" s="62"/>
      <c r="FH500" s="62"/>
      <c r="FI500" s="62"/>
      <c r="FJ500" s="62"/>
      <c r="FK500" s="62"/>
      <c r="FL500" s="62"/>
      <c r="FM500" s="62"/>
      <c r="FN500" s="62"/>
      <c r="FO500" s="62"/>
      <c r="FP500" s="62"/>
      <c r="FQ500" s="62"/>
      <c r="FR500" s="62"/>
      <c r="FS500" s="62"/>
      <c r="FT500" s="62"/>
      <c r="FU500" s="62"/>
      <c r="FV500" s="62"/>
      <c r="FW500" s="62"/>
      <c r="FX500" s="62"/>
      <c r="FY500" s="62"/>
      <c r="FZ500" s="62"/>
      <c r="GA500" s="62"/>
      <c r="GB500" s="62"/>
      <c r="GC500" s="62"/>
      <c r="GD500" s="62"/>
      <c r="GE500" s="62"/>
      <c r="GF500" s="62"/>
      <c r="GG500" s="62"/>
      <c r="GH500" s="62"/>
      <c r="GI500" s="62"/>
      <c r="GJ500" s="62"/>
      <c r="GK500" s="62"/>
      <c r="GL500" s="62"/>
      <c r="GM500" s="62"/>
      <c r="GN500" s="62"/>
      <c r="GO500" s="62"/>
      <c r="GP500" s="62"/>
      <c r="GQ500" s="62"/>
      <c r="GR500" s="62"/>
      <c r="GS500" s="62"/>
      <c r="GT500" s="62"/>
      <c r="GU500" s="62"/>
      <c r="GV500" s="62"/>
      <c r="GW500" s="62"/>
      <c r="GX500" s="62"/>
      <c r="GY500" s="62"/>
      <c r="GZ500" s="62"/>
      <c r="HA500" s="62"/>
      <c r="HB500" s="62"/>
      <c r="HC500" s="62"/>
      <c r="HD500" s="62"/>
      <c r="HE500" s="62"/>
      <c r="HF500" s="62"/>
      <c r="HG500" s="62"/>
      <c r="HH500" s="62"/>
      <c r="HI500" s="62"/>
      <c r="HJ500" s="62"/>
      <c r="HK500" s="62"/>
      <c r="HL500" s="62"/>
      <c r="HM500" s="62"/>
      <c r="HN500" s="62"/>
      <c r="HO500" s="62"/>
      <c r="HP500" s="62"/>
      <c r="HQ500" s="62"/>
      <c r="HR500" s="62"/>
      <c r="HS500" s="62"/>
      <c r="HT500" s="62"/>
      <c r="HU500" s="62"/>
      <c r="HV500" s="62"/>
      <c r="HW500" s="62"/>
      <c r="HX500" s="62"/>
      <c r="HY500" s="62"/>
      <c r="HZ500" s="62"/>
      <c r="IA500" s="62"/>
      <c r="IB500" s="62"/>
      <c r="IC500" s="62"/>
      <c r="ID500" s="62"/>
      <c r="IE500" s="62"/>
      <c r="IF500" s="62"/>
      <c r="IG500" s="62"/>
      <c r="IH500" s="62"/>
      <c r="II500" s="62"/>
      <c r="IJ500" s="62"/>
      <c r="IK500" s="62"/>
      <c r="IL500" s="62"/>
      <c r="IM500" s="62"/>
      <c r="IN500" s="62"/>
      <c r="IO500" s="62"/>
      <c r="IP500" s="62"/>
      <c r="IQ500" s="62"/>
      <c r="IR500" s="62"/>
      <c r="IS500" s="62"/>
      <c r="IT500" s="62"/>
      <c r="IU500" s="62"/>
      <c r="IV500" s="62"/>
      <c r="IW500" s="62"/>
      <c r="IX500" s="62"/>
      <c r="IY500" s="62"/>
      <c r="IZ500" s="62"/>
      <c r="JA500" s="62"/>
      <c r="JB500" s="62"/>
      <c r="JC500" s="62"/>
      <c r="JD500" s="62"/>
      <c r="JE500" s="62"/>
      <c r="JF500" s="62"/>
      <c r="JG500" s="62"/>
      <c r="JH500" s="62"/>
      <c r="JI500" s="62"/>
      <c r="JJ500" s="62"/>
      <c r="JK500" s="62"/>
      <c r="JL500" s="62"/>
      <c r="JM500" s="62"/>
      <c r="JN500" s="62"/>
      <c r="JO500" s="62"/>
      <c r="JP500" s="62"/>
      <c r="JQ500" s="62"/>
      <c r="JR500" s="62"/>
      <c r="JS500" s="62"/>
      <c r="JT500" s="62"/>
      <c r="JU500" s="62"/>
      <c r="JV500" s="62"/>
      <c r="JW500" s="62"/>
      <c r="JX500" s="62"/>
      <c r="JY500" s="62"/>
      <c r="JZ500" s="62"/>
      <c r="KA500" s="62"/>
      <c r="KB500" s="62"/>
      <c r="KC500" s="62"/>
      <c r="KD500" s="62"/>
      <c r="KE500" s="62"/>
      <c r="KF500" s="62"/>
      <c r="KG500" s="62"/>
      <c r="KH500" s="62"/>
      <c r="KI500" s="62"/>
      <c r="KJ500" s="62"/>
      <c r="KK500" s="62"/>
      <c r="KL500" s="62"/>
      <c r="KM500" s="62"/>
    </row>
    <row r="501" spans="3:299" s="13" customFormat="1" x14ac:dyDescent="0.25">
      <c r="C501" s="62"/>
      <c r="D501" s="62"/>
      <c r="E501" s="62"/>
      <c r="F501" s="62"/>
      <c r="I501" s="14"/>
      <c r="J501" s="63"/>
      <c r="K501" s="14"/>
      <c r="L501" s="63"/>
      <c r="M501" s="63"/>
      <c r="Q501" s="51"/>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O501" s="62"/>
      <c r="DP501" s="62"/>
      <c r="DQ501" s="62"/>
      <c r="DR501" s="62"/>
      <c r="DS501" s="62"/>
      <c r="DT501" s="62"/>
      <c r="DU501" s="62"/>
      <c r="DV501" s="62"/>
      <c r="DW501" s="62"/>
      <c r="DX501" s="62"/>
      <c r="DY501" s="62"/>
      <c r="DZ501" s="62"/>
      <c r="EA501" s="62"/>
      <c r="EB501" s="62"/>
      <c r="EC501" s="62"/>
      <c r="ED501" s="62"/>
      <c r="EE501" s="62"/>
      <c r="EF501" s="62"/>
      <c r="EG501" s="62"/>
      <c r="EH501" s="62"/>
      <c r="EI501" s="62"/>
      <c r="EJ501" s="62"/>
      <c r="EK501" s="62"/>
      <c r="EL501" s="62"/>
      <c r="EM501" s="62"/>
      <c r="EN501" s="62"/>
      <c r="EO501" s="62"/>
      <c r="EP501" s="62"/>
      <c r="EQ501" s="62"/>
      <c r="ER501" s="62"/>
      <c r="ES501" s="62"/>
      <c r="ET501" s="62"/>
      <c r="EU501" s="62"/>
      <c r="EV501" s="62"/>
      <c r="EW501" s="62"/>
      <c r="EX501" s="62"/>
      <c r="EY501" s="62"/>
      <c r="EZ501" s="62"/>
      <c r="FA501" s="62"/>
      <c r="FB501" s="62"/>
      <c r="FC501" s="62"/>
      <c r="FD501" s="62"/>
      <c r="FE501" s="62"/>
      <c r="FF501" s="62"/>
      <c r="FG501" s="62"/>
      <c r="FH501" s="62"/>
      <c r="FI501" s="62"/>
      <c r="FJ501" s="62"/>
      <c r="FK501" s="62"/>
      <c r="FL501" s="62"/>
      <c r="FM501" s="62"/>
      <c r="FN501" s="62"/>
      <c r="FO501" s="62"/>
      <c r="FP501" s="62"/>
      <c r="FQ501" s="62"/>
      <c r="FR501" s="62"/>
      <c r="FS501" s="62"/>
      <c r="FT501" s="62"/>
      <c r="FU501" s="62"/>
      <c r="FV501" s="62"/>
      <c r="FW501" s="62"/>
      <c r="FX501" s="62"/>
      <c r="FY501" s="62"/>
      <c r="FZ501" s="62"/>
      <c r="GA501" s="62"/>
      <c r="GB501" s="62"/>
      <c r="GC501" s="62"/>
      <c r="GD501" s="62"/>
      <c r="GE501" s="62"/>
      <c r="GF501" s="62"/>
      <c r="GG501" s="62"/>
      <c r="GH501" s="62"/>
      <c r="GI501" s="62"/>
      <c r="GJ501" s="62"/>
      <c r="GK501" s="62"/>
      <c r="GL501" s="62"/>
      <c r="GM501" s="62"/>
      <c r="GN501" s="62"/>
      <c r="GO501" s="62"/>
      <c r="GP501" s="62"/>
      <c r="GQ501" s="62"/>
      <c r="GR501" s="62"/>
      <c r="GS501" s="62"/>
      <c r="GT501" s="62"/>
      <c r="GU501" s="62"/>
      <c r="GV501" s="62"/>
      <c r="GW501" s="62"/>
      <c r="GX501" s="62"/>
      <c r="GY501" s="62"/>
      <c r="GZ501" s="62"/>
      <c r="HA501" s="62"/>
      <c r="HB501" s="62"/>
      <c r="HC501" s="62"/>
      <c r="HD501" s="62"/>
      <c r="HE501" s="62"/>
      <c r="HF501" s="62"/>
      <c r="HG501" s="62"/>
      <c r="HH501" s="62"/>
      <c r="HI501" s="62"/>
      <c r="HJ501" s="62"/>
      <c r="HK501" s="62"/>
      <c r="HL501" s="62"/>
      <c r="HM501" s="62"/>
      <c r="HN501" s="62"/>
      <c r="HO501" s="62"/>
      <c r="HP501" s="62"/>
      <c r="HQ501" s="62"/>
      <c r="HR501" s="62"/>
      <c r="HS501" s="62"/>
      <c r="HT501" s="62"/>
      <c r="HU501" s="62"/>
      <c r="HV501" s="62"/>
      <c r="HW501" s="62"/>
      <c r="HX501" s="62"/>
      <c r="HY501" s="62"/>
      <c r="HZ501" s="62"/>
      <c r="IA501" s="62"/>
      <c r="IB501" s="62"/>
      <c r="IC501" s="62"/>
      <c r="ID501" s="62"/>
      <c r="IE501" s="62"/>
      <c r="IF501" s="62"/>
      <c r="IG501" s="62"/>
      <c r="IH501" s="62"/>
      <c r="II501" s="62"/>
      <c r="IJ501" s="62"/>
      <c r="IK501" s="62"/>
      <c r="IL501" s="62"/>
      <c r="IM501" s="62"/>
      <c r="IN501" s="62"/>
      <c r="IO501" s="62"/>
      <c r="IP501" s="62"/>
      <c r="IQ501" s="62"/>
      <c r="IR501" s="62"/>
      <c r="IS501" s="62"/>
      <c r="IT501" s="62"/>
      <c r="IU501" s="62"/>
      <c r="IV501" s="62"/>
      <c r="IW501" s="62"/>
      <c r="IX501" s="62"/>
      <c r="IY501" s="62"/>
      <c r="IZ501" s="62"/>
      <c r="JA501" s="62"/>
      <c r="JB501" s="62"/>
      <c r="JC501" s="62"/>
      <c r="JD501" s="62"/>
      <c r="JE501" s="62"/>
      <c r="JF501" s="62"/>
      <c r="JG501" s="62"/>
      <c r="JH501" s="62"/>
      <c r="JI501" s="62"/>
      <c r="JJ501" s="62"/>
      <c r="JK501" s="62"/>
      <c r="JL501" s="62"/>
      <c r="JM501" s="62"/>
      <c r="JN501" s="62"/>
      <c r="JO501" s="62"/>
      <c r="JP501" s="62"/>
      <c r="JQ501" s="62"/>
      <c r="JR501" s="62"/>
      <c r="JS501" s="62"/>
      <c r="JT501" s="62"/>
      <c r="JU501" s="62"/>
      <c r="JV501" s="62"/>
      <c r="JW501" s="62"/>
      <c r="JX501" s="62"/>
      <c r="JY501" s="62"/>
      <c r="JZ501" s="62"/>
      <c r="KA501" s="62"/>
      <c r="KB501" s="62"/>
      <c r="KC501" s="62"/>
      <c r="KD501" s="62"/>
      <c r="KE501" s="62"/>
      <c r="KF501" s="62"/>
      <c r="KG501" s="62"/>
      <c r="KH501" s="62"/>
      <c r="KI501" s="62"/>
      <c r="KJ501" s="62"/>
      <c r="KK501" s="62"/>
      <c r="KL501" s="62"/>
      <c r="KM501" s="62"/>
    </row>
    <row r="502" spans="3:299" s="13" customFormat="1" x14ac:dyDescent="0.25">
      <c r="C502" s="62"/>
      <c r="D502" s="62"/>
      <c r="E502" s="62"/>
      <c r="F502" s="62"/>
      <c r="I502" s="14"/>
      <c r="J502" s="63"/>
      <c r="K502" s="14"/>
      <c r="L502" s="63"/>
      <c r="M502" s="63"/>
      <c r="Q502" s="51"/>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O502" s="62"/>
      <c r="DP502" s="62"/>
      <c r="DQ502" s="62"/>
      <c r="DR502" s="62"/>
      <c r="DS502" s="62"/>
      <c r="DT502" s="62"/>
      <c r="DU502" s="62"/>
      <c r="DV502" s="62"/>
      <c r="DW502" s="62"/>
      <c r="DX502" s="62"/>
      <c r="DY502" s="62"/>
      <c r="DZ502" s="62"/>
      <c r="EA502" s="62"/>
      <c r="EB502" s="62"/>
      <c r="EC502" s="62"/>
      <c r="ED502" s="62"/>
      <c r="EE502" s="62"/>
      <c r="EF502" s="62"/>
      <c r="EG502" s="62"/>
      <c r="EH502" s="62"/>
      <c r="EI502" s="62"/>
      <c r="EJ502" s="62"/>
      <c r="EK502" s="62"/>
      <c r="EL502" s="62"/>
      <c r="EM502" s="62"/>
      <c r="EN502" s="62"/>
      <c r="EO502" s="62"/>
      <c r="EP502" s="62"/>
      <c r="EQ502" s="62"/>
      <c r="ER502" s="62"/>
      <c r="ES502" s="62"/>
      <c r="ET502" s="62"/>
      <c r="EU502" s="62"/>
      <c r="EV502" s="62"/>
      <c r="EW502" s="62"/>
      <c r="EX502" s="62"/>
      <c r="EY502" s="62"/>
      <c r="EZ502" s="62"/>
      <c r="FA502" s="62"/>
      <c r="FB502" s="62"/>
      <c r="FC502" s="62"/>
      <c r="FD502" s="62"/>
      <c r="FE502" s="62"/>
      <c r="FF502" s="62"/>
      <c r="FG502" s="62"/>
      <c r="FH502" s="62"/>
      <c r="FI502" s="62"/>
      <c r="FJ502" s="62"/>
      <c r="FK502" s="62"/>
      <c r="FL502" s="62"/>
      <c r="FM502" s="62"/>
      <c r="FN502" s="62"/>
      <c r="FO502" s="62"/>
      <c r="FP502" s="62"/>
      <c r="FQ502" s="62"/>
      <c r="FR502" s="62"/>
      <c r="FS502" s="62"/>
      <c r="FT502" s="62"/>
      <c r="FU502" s="62"/>
      <c r="FV502" s="62"/>
      <c r="FW502" s="62"/>
      <c r="FX502" s="62"/>
      <c r="FY502" s="62"/>
      <c r="FZ502" s="62"/>
      <c r="GA502" s="62"/>
      <c r="GB502" s="62"/>
      <c r="GC502" s="62"/>
      <c r="GD502" s="62"/>
      <c r="GE502" s="62"/>
      <c r="GF502" s="62"/>
      <c r="GG502" s="62"/>
      <c r="GH502" s="62"/>
      <c r="GI502" s="62"/>
      <c r="GJ502" s="62"/>
      <c r="GK502" s="62"/>
      <c r="GL502" s="62"/>
      <c r="GM502" s="62"/>
      <c r="GN502" s="62"/>
      <c r="GO502" s="62"/>
      <c r="GP502" s="62"/>
      <c r="GQ502" s="62"/>
      <c r="GR502" s="62"/>
      <c r="GS502" s="62"/>
      <c r="GT502" s="62"/>
      <c r="GU502" s="62"/>
      <c r="GV502" s="62"/>
      <c r="GW502" s="62"/>
      <c r="GX502" s="62"/>
      <c r="GY502" s="62"/>
      <c r="GZ502" s="62"/>
      <c r="HA502" s="62"/>
      <c r="HB502" s="62"/>
      <c r="HC502" s="62"/>
      <c r="HD502" s="62"/>
      <c r="HE502" s="62"/>
      <c r="HF502" s="62"/>
      <c r="HG502" s="62"/>
      <c r="HH502" s="62"/>
      <c r="HI502" s="62"/>
      <c r="HJ502" s="62"/>
      <c r="HK502" s="62"/>
      <c r="HL502" s="62"/>
      <c r="HM502" s="62"/>
      <c r="HN502" s="62"/>
      <c r="HO502" s="62"/>
      <c r="HP502" s="62"/>
      <c r="HQ502" s="62"/>
      <c r="HR502" s="62"/>
      <c r="HS502" s="62"/>
      <c r="HT502" s="62"/>
      <c r="HU502" s="62"/>
      <c r="HV502" s="62"/>
      <c r="HW502" s="62"/>
      <c r="HX502" s="62"/>
      <c r="HY502" s="62"/>
      <c r="HZ502" s="62"/>
      <c r="IA502" s="62"/>
      <c r="IB502" s="62"/>
      <c r="IC502" s="62"/>
      <c r="ID502" s="62"/>
      <c r="IE502" s="62"/>
      <c r="IF502" s="62"/>
      <c r="IG502" s="62"/>
      <c r="IH502" s="62"/>
      <c r="II502" s="62"/>
      <c r="IJ502" s="62"/>
      <c r="IK502" s="62"/>
      <c r="IL502" s="62"/>
      <c r="IM502" s="62"/>
      <c r="IN502" s="62"/>
      <c r="IO502" s="62"/>
      <c r="IP502" s="62"/>
      <c r="IQ502" s="62"/>
      <c r="IR502" s="62"/>
      <c r="IS502" s="62"/>
      <c r="IT502" s="62"/>
      <c r="IU502" s="62"/>
      <c r="IV502" s="62"/>
      <c r="IW502" s="62"/>
      <c r="IX502" s="62"/>
      <c r="IY502" s="62"/>
      <c r="IZ502" s="62"/>
      <c r="JA502" s="62"/>
      <c r="JB502" s="62"/>
      <c r="JC502" s="62"/>
      <c r="JD502" s="62"/>
      <c r="JE502" s="62"/>
      <c r="JF502" s="62"/>
      <c r="JG502" s="62"/>
      <c r="JH502" s="62"/>
      <c r="JI502" s="62"/>
      <c r="JJ502" s="62"/>
      <c r="JK502" s="62"/>
      <c r="JL502" s="62"/>
      <c r="JM502" s="62"/>
      <c r="JN502" s="62"/>
      <c r="JO502" s="62"/>
      <c r="JP502" s="62"/>
      <c r="JQ502" s="62"/>
      <c r="JR502" s="62"/>
      <c r="JS502" s="62"/>
      <c r="JT502" s="62"/>
      <c r="JU502" s="62"/>
      <c r="JV502" s="62"/>
      <c r="JW502" s="62"/>
      <c r="JX502" s="62"/>
      <c r="JY502" s="62"/>
      <c r="JZ502" s="62"/>
      <c r="KA502" s="62"/>
      <c r="KB502" s="62"/>
      <c r="KC502" s="62"/>
      <c r="KD502" s="62"/>
      <c r="KE502" s="62"/>
      <c r="KF502" s="62"/>
      <c r="KG502" s="62"/>
      <c r="KH502" s="62"/>
      <c r="KI502" s="62"/>
      <c r="KJ502" s="62"/>
      <c r="KK502" s="62"/>
      <c r="KL502" s="62"/>
      <c r="KM502" s="62"/>
    </row>
    <row r="503" spans="3:299" s="13" customFormat="1" x14ac:dyDescent="0.25">
      <c r="C503" s="62"/>
      <c r="D503" s="62"/>
      <c r="E503" s="62"/>
      <c r="F503" s="62"/>
      <c r="I503" s="14"/>
      <c r="J503" s="63"/>
      <c r="K503" s="14"/>
      <c r="L503" s="63"/>
      <c r="M503" s="63"/>
      <c r="Q503" s="51"/>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O503" s="62"/>
      <c r="DP503" s="62"/>
      <c r="DQ503" s="62"/>
      <c r="DR503" s="62"/>
      <c r="DS503" s="62"/>
      <c r="DT503" s="62"/>
      <c r="DU503" s="62"/>
      <c r="DV503" s="62"/>
      <c r="DW503" s="62"/>
      <c r="DX503" s="62"/>
      <c r="DY503" s="62"/>
      <c r="DZ503" s="62"/>
      <c r="EA503" s="62"/>
      <c r="EB503" s="62"/>
      <c r="EC503" s="62"/>
      <c r="ED503" s="62"/>
      <c r="EE503" s="62"/>
      <c r="EF503" s="62"/>
      <c r="EG503" s="62"/>
      <c r="EH503" s="62"/>
      <c r="EI503" s="62"/>
      <c r="EJ503" s="62"/>
      <c r="EK503" s="62"/>
      <c r="EL503" s="62"/>
      <c r="EM503" s="62"/>
      <c r="EN503" s="62"/>
      <c r="EO503" s="62"/>
      <c r="EP503" s="62"/>
      <c r="EQ503" s="62"/>
      <c r="ER503" s="62"/>
      <c r="ES503" s="62"/>
      <c r="ET503" s="62"/>
      <c r="EU503" s="62"/>
      <c r="EV503" s="62"/>
      <c r="EW503" s="62"/>
      <c r="EX503" s="62"/>
      <c r="EY503" s="62"/>
      <c r="EZ503" s="62"/>
      <c r="FA503" s="62"/>
      <c r="FB503" s="62"/>
      <c r="FC503" s="62"/>
      <c r="FD503" s="62"/>
      <c r="FE503" s="62"/>
      <c r="FF503" s="62"/>
      <c r="FG503" s="62"/>
      <c r="FH503" s="62"/>
      <c r="FI503" s="62"/>
      <c r="FJ503" s="62"/>
      <c r="FK503" s="62"/>
      <c r="FL503" s="62"/>
      <c r="FM503" s="62"/>
      <c r="FN503" s="62"/>
      <c r="FO503" s="62"/>
      <c r="FP503" s="62"/>
      <c r="FQ503" s="62"/>
      <c r="FR503" s="62"/>
      <c r="FS503" s="62"/>
      <c r="FT503" s="62"/>
      <c r="FU503" s="62"/>
      <c r="FV503" s="62"/>
      <c r="FW503" s="62"/>
      <c r="FX503" s="62"/>
      <c r="FY503" s="62"/>
      <c r="FZ503" s="62"/>
      <c r="GA503" s="62"/>
      <c r="GB503" s="62"/>
      <c r="GC503" s="62"/>
      <c r="GD503" s="62"/>
      <c r="GE503" s="62"/>
      <c r="GF503" s="62"/>
      <c r="GG503" s="62"/>
      <c r="GH503" s="62"/>
      <c r="GI503" s="62"/>
      <c r="GJ503" s="62"/>
      <c r="GK503" s="62"/>
      <c r="GL503" s="62"/>
      <c r="GM503" s="62"/>
      <c r="GN503" s="62"/>
      <c r="GO503" s="62"/>
      <c r="GP503" s="62"/>
      <c r="GQ503" s="62"/>
      <c r="GR503" s="62"/>
      <c r="GS503" s="62"/>
      <c r="GT503" s="62"/>
      <c r="GU503" s="62"/>
      <c r="GV503" s="62"/>
      <c r="GW503" s="62"/>
      <c r="GX503" s="62"/>
      <c r="GY503" s="62"/>
      <c r="GZ503" s="62"/>
      <c r="HA503" s="62"/>
      <c r="HB503" s="62"/>
      <c r="HC503" s="62"/>
      <c r="HD503" s="62"/>
      <c r="HE503" s="62"/>
      <c r="HF503" s="62"/>
      <c r="HG503" s="62"/>
      <c r="HH503" s="62"/>
      <c r="HI503" s="62"/>
      <c r="HJ503" s="62"/>
      <c r="HK503" s="62"/>
      <c r="HL503" s="62"/>
      <c r="HM503" s="62"/>
      <c r="HN503" s="62"/>
      <c r="HO503" s="62"/>
      <c r="HP503" s="62"/>
      <c r="HQ503" s="62"/>
      <c r="HR503" s="62"/>
      <c r="HS503" s="62"/>
      <c r="HT503" s="62"/>
      <c r="HU503" s="62"/>
      <c r="HV503" s="62"/>
      <c r="HW503" s="62"/>
      <c r="HX503" s="62"/>
      <c r="HY503" s="62"/>
      <c r="HZ503" s="62"/>
      <c r="IA503" s="62"/>
      <c r="IB503" s="62"/>
      <c r="IC503" s="62"/>
      <c r="ID503" s="62"/>
      <c r="IE503" s="62"/>
      <c r="IF503" s="62"/>
      <c r="IG503" s="62"/>
      <c r="IH503" s="62"/>
      <c r="II503" s="62"/>
      <c r="IJ503" s="62"/>
      <c r="IK503" s="62"/>
      <c r="IL503" s="62"/>
      <c r="IM503" s="62"/>
      <c r="IN503" s="62"/>
      <c r="IO503" s="62"/>
      <c r="IP503" s="62"/>
      <c r="IQ503" s="62"/>
      <c r="IR503" s="62"/>
      <c r="IS503" s="62"/>
      <c r="IT503" s="62"/>
      <c r="IU503" s="62"/>
      <c r="IV503" s="62"/>
      <c r="IW503" s="62"/>
      <c r="IX503" s="62"/>
      <c r="IY503" s="62"/>
      <c r="IZ503" s="62"/>
      <c r="JA503" s="62"/>
      <c r="JB503" s="62"/>
      <c r="JC503" s="62"/>
      <c r="JD503" s="62"/>
      <c r="JE503" s="62"/>
      <c r="JF503" s="62"/>
      <c r="JG503" s="62"/>
      <c r="JH503" s="62"/>
      <c r="JI503" s="62"/>
      <c r="JJ503" s="62"/>
      <c r="JK503" s="62"/>
      <c r="JL503" s="62"/>
      <c r="JM503" s="62"/>
      <c r="JN503" s="62"/>
      <c r="JO503" s="62"/>
      <c r="JP503" s="62"/>
      <c r="JQ503" s="62"/>
      <c r="JR503" s="62"/>
      <c r="JS503" s="62"/>
      <c r="JT503" s="62"/>
      <c r="JU503" s="62"/>
      <c r="JV503" s="62"/>
      <c r="JW503" s="62"/>
      <c r="JX503" s="62"/>
      <c r="JY503" s="62"/>
      <c r="JZ503" s="62"/>
      <c r="KA503" s="62"/>
      <c r="KB503" s="62"/>
      <c r="KC503" s="62"/>
      <c r="KD503" s="62"/>
      <c r="KE503" s="62"/>
      <c r="KF503" s="62"/>
      <c r="KG503" s="62"/>
      <c r="KH503" s="62"/>
      <c r="KI503" s="62"/>
      <c r="KJ503" s="62"/>
      <c r="KK503" s="62"/>
      <c r="KL503" s="62"/>
      <c r="KM503" s="62"/>
    </row>
    <row r="504" spans="3:299" s="13" customFormat="1" x14ac:dyDescent="0.25">
      <c r="C504" s="62"/>
      <c r="D504" s="62"/>
      <c r="E504" s="62"/>
      <c r="F504" s="62"/>
      <c r="I504" s="14"/>
      <c r="J504" s="63"/>
      <c r="K504" s="14"/>
      <c r="L504" s="63"/>
      <c r="M504" s="63"/>
      <c r="Q504" s="51"/>
      <c r="BU504" s="62"/>
      <c r="BV504" s="62"/>
      <c r="BW504" s="62"/>
      <c r="BX504" s="62"/>
      <c r="BY504" s="62"/>
      <c r="BZ504" s="62"/>
      <c r="CA504" s="62"/>
      <c r="CB504" s="62"/>
      <c r="CC504" s="62"/>
      <c r="CD504" s="62"/>
      <c r="CE504" s="62"/>
      <c r="CF504" s="62"/>
      <c r="CG504" s="62"/>
      <c r="CH504" s="62"/>
      <c r="CI504" s="62"/>
      <c r="CJ504" s="62"/>
      <c r="CK504" s="62"/>
      <c r="CL504" s="62"/>
      <c r="CM504" s="62"/>
      <c r="CN504" s="62"/>
      <c r="CO504" s="62"/>
      <c r="CP504" s="62"/>
      <c r="CQ504" s="62"/>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O504" s="62"/>
      <c r="DP504" s="62"/>
      <c r="DQ504" s="62"/>
      <c r="DR504" s="62"/>
      <c r="DS504" s="62"/>
      <c r="DT504" s="62"/>
      <c r="DU504" s="62"/>
      <c r="DV504" s="62"/>
      <c r="DW504" s="62"/>
      <c r="DX504" s="62"/>
      <c r="DY504" s="62"/>
      <c r="DZ504" s="62"/>
      <c r="EA504" s="62"/>
      <c r="EB504" s="62"/>
      <c r="EC504" s="62"/>
      <c r="ED504" s="62"/>
      <c r="EE504" s="62"/>
      <c r="EF504" s="62"/>
      <c r="EG504" s="62"/>
      <c r="EH504" s="62"/>
      <c r="EI504" s="62"/>
      <c r="EJ504" s="62"/>
      <c r="EK504" s="62"/>
      <c r="EL504" s="62"/>
      <c r="EM504" s="62"/>
      <c r="EN504" s="62"/>
      <c r="EO504" s="62"/>
      <c r="EP504" s="62"/>
      <c r="EQ504" s="62"/>
      <c r="ER504" s="62"/>
      <c r="ES504" s="62"/>
      <c r="ET504" s="62"/>
      <c r="EU504" s="62"/>
      <c r="EV504" s="62"/>
      <c r="EW504" s="62"/>
      <c r="EX504" s="62"/>
      <c r="EY504" s="62"/>
      <c r="EZ504" s="62"/>
      <c r="FA504" s="62"/>
      <c r="FB504" s="62"/>
      <c r="FC504" s="62"/>
      <c r="FD504" s="62"/>
      <c r="FE504" s="62"/>
      <c r="FF504" s="62"/>
      <c r="FG504" s="62"/>
      <c r="FH504" s="62"/>
      <c r="FI504" s="62"/>
      <c r="FJ504" s="62"/>
      <c r="FK504" s="62"/>
      <c r="FL504" s="62"/>
      <c r="FM504" s="62"/>
      <c r="FN504" s="62"/>
      <c r="FO504" s="62"/>
      <c r="FP504" s="62"/>
      <c r="FQ504" s="62"/>
      <c r="FR504" s="62"/>
      <c r="FS504" s="62"/>
      <c r="FT504" s="62"/>
      <c r="FU504" s="62"/>
      <c r="FV504" s="62"/>
      <c r="FW504" s="62"/>
      <c r="FX504" s="62"/>
      <c r="FY504" s="62"/>
      <c r="FZ504" s="62"/>
      <c r="GA504" s="62"/>
      <c r="GB504" s="62"/>
      <c r="GC504" s="62"/>
      <c r="GD504" s="62"/>
      <c r="GE504" s="62"/>
      <c r="GF504" s="62"/>
      <c r="GG504" s="62"/>
      <c r="GH504" s="62"/>
      <c r="GI504" s="62"/>
      <c r="GJ504" s="62"/>
      <c r="GK504" s="62"/>
      <c r="GL504" s="62"/>
      <c r="GM504" s="62"/>
      <c r="GN504" s="62"/>
      <c r="GO504" s="62"/>
      <c r="GP504" s="62"/>
      <c r="GQ504" s="62"/>
      <c r="GR504" s="62"/>
      <c r="GS504" s="62"/>
      <c r="GT504" s="62"/>
      <c r="GU504" s="62"/>
      <c r="GV504" s="62"/>
      <c r="GW504" s="62"/>
      <c r="GX504" s="62"/>
      <c r="GY504" s="62"/>
      <c r="GZ504" s="62"/>
      <c r="HA504" s="62"/>
      <c r="HB504" s="62"/>
      <c r="HC504" s="62"/>
      <c r="HD504" s="62"/>
      <c r="HE504" s="62"/>
      <c r="HF504" s="62"/>
      <c r="HG504" s="62"/>
      <c r="HH504" s="62"/>
      <c r="HI504" s="62"/>
      <c r="HJ504" s="62"/>
      <c r="HK504" s="62"/>
      <c r="HL504" s="62"/>
      <c r="HM504" s="62"/>
      <c r="HN504" s="62"/>
      <c r="HO504" s="62"/>
      <c r="HP504" s="62"/>
      <c r="HQ504" s="62"/>
      <c r="HR504" s="62"/>
      <c r="HS504" s="62"/>
      <c r="HT504" s="62"/>
      <c r="HU504" s="62"/>
      <c r="HV504" s="62"/>
      <c r="HW504" s="62"/>
      <c r="HX504" s="62"/>
      <c r="HY504" s="62"/>
      <c r="HZ504" s="62"/>
      <c r="IA504" s="62"/>
      <c r="IB504" s="62"/>
      <c r="IC504" s="62"/>
      <c r="ID504" s="62"/>
      <c r="IE504" s="62"/>
      <c r="IF504" s="62"/>
      <c r="IG504" s="62"/>
      <c r="IH504" s="62"/>
      <c r="II504" s="62"/>
      <c r="IJ504" s="62"/>
      <c r="IK504" s="62"/>
      <c r="IL504" s="62"/>
      <c r="IM504" s="62"/>
      <c r="IN504" s="62"/>
      <c r="IO504" s="62"/>
      <c r="IP504" s="62"/>
      <c r="IQ504" s="62"/>
      <c r="IR504" s="62"/>
      <c r="IS504" s="62"/>
      <c r="IT504" s="62"/>
      <c r="IU504" s="62"/>
      <c r="IV504" s="62"/>
      <c r="IW504" s="62"/>
      <c r="IX504" s="62"/>
      <c r="IY504" s="62"/>
      <c r="IZ504" s="62"/>
      <c r="JA504" s="62"/>
      <c r="JB504" s="62"/>
      <c r="JC504" s="62"/>
      <c r="JD504" s="62"/>
      <c r="JE504" s="62"/>
      <c r="JF504" s="62"/>
      <c r="JG504" s="62"/>
      <c r="JH504" s="62"/>
      <c r="JI504" s="62"/>
      <c r="JJ504" s="62"/>
      <c r="JK504" s="62"/>
      <c r="JL504" s="62"/>
      <c r="JM504" s="62"/>
      <c r="JN504" s="62"/>
      <c r="JO504" s="62"/>
      <c r="JP504" s="62"/>
      <c r="JQ504" s="62"/>
      <c r="JR504" s="62"/>
      <c r="JS504" s="62"/>
      <c r="JT504" s="62"/>
      <c r="JU504" s="62"/>
      <c r="JV504" s="62"/>
      <c r="JW504" s="62"/>
      <c r="JX504" s="62"/>
      <c r="JY504" s="62"/>
      <c r="JZ504" s="62"/>
      <c r="KA504" s="62"/>
      <c r="KB504" s="62"/>
      <c r="KC504" s="62"/>
      <c r="KD504" s="62"/>
      <c r="KE504" s="62"/>
      <c r="KF504" s="62"/>
      <c r="KG504" s="62"/>
      <c r="KH504" s="62"/>
      <c r="KI504" s="62"/>
      <c r="KJ504" s="62"/>
      <c r="KK504" s="62"/>
      <c r="KL504" s="62"/>
      <c r="KM504" s="62"/>
    </row>
    <row r="505" spans="3:299" s="13" customFormat="1" x14ac:dyDescent="0.25">
      <c r="C505" s="62"/>
      <c r="D505" s="62"/>
      <c r="E505" s="62"/>
      <c r="F505" s="62"/>
      <c r="I505" s="14"/>
      <c r="J505" s="63"/>
      <c r="K505" s="14"/>
      <c r="L505" s="63"/>
      <c r="M505" s="63"/>
      <c r="Q505" s="51"/>
      <c r="BU505" s="62"/>
      <c r="BV505" s="62"/>
      <c r="BW505" s="62"/>
      <c r="BX505" s="62"/>
      <c r="BY505" s="62"/>
      <c r="BZ505" s="62"/>
      <c r="CA505" s="62"/>
      <c r="CB505" s="62"/>
      <c r="CC505" s="62"/>
      <c r="CD505" s="62"/>
      <c r="CE505" s="62"/>
      <c r="CF505" s="62"/>
      <c r="CG505" s="62"/>
      <c r="CH505" s="62"/>
      <c r="CI505" s="62"/>
      <c r="CJ505" s="62"/>
      <c r="CK505" s="62"/>
      <c r="CL505" s="62"/>
      <c r="CM505" s="62"/>
      <c r="CN505" s="62"/>
      <c r="CO505" s="62"/>
      <c r="CP505" s="62"/>
      <c r="CQ505" s="62"/>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O505" s="62"/>
      <c r="DP505" s="62"/>
      <c r="DQ505" s="62"/>
      <c r="DR505" s="62"/>
      <c r="DS505" s="62"/>
      <c r="DT505" s="62"/>
      <c r="DU505" s="62"/>
      <c r="DV505" s="62"/>
      <c r="DW505" s="62"/>
      <c r="DX505" s="62"/>
      <c r="DY505" s="62"/>
      <c r="DZ505" s="62"/>
      <c r="EA505" s="62"/>
      <c r="EB505" s="62"/>
      <c r="EC505" s="62"/>
      <c r="ED505" s="62"/>
      <c r="EE505" s="62"/>
      <c r="EF505" s="62"/>
      <c r="EG505" s="62"/>
      <c r="EH505" s="62"/>
      <c r="EI505" s="62"/>
      <c r="EJ505" s="62"/>
      <c r="EK505" s="62"/>
      <c r="EL505" s="62"/>
      <c r="EM505" s="62"/>
      <c r="EN505" s="62"/>
      <c r="EO505" s="62"/>
      <c r="EP505" s="62"/>
      <c r="EQ505" s="62"/>
      <c r="ER505" s="62"/>
      <c r="ES505" s="62"/>
      <c r="ET505" s="62"/>
      <c r="EU505" s="62"/>
      <c r="EV505" s="62"/>
      <c r="EW505" s="62"/>
      <c r="EX505" s="62"/>
      <c r="EY505" s="62"/>
      <c r="EZ505" s="62"/>
      <c r="FA505" s="62"/>
      <c r="FB505" s="62"/>
      <c r="FC505" s="62"/>
      <c r="FD505" s="62"/>
      <c r="FE505" s="62"/>
      <c r="FF505" s="62"/>
      <c r="FG505" s="62"/>
      <c r="FH505" s="62"/>
      <c r="FI505" s="62"/>
      <c r="FJ505" s="62"/>
      <c r="FK505" s="62"/>
      <c r="FL505" s="62"/>
      <c r="FM505" s="62"/>
      <c r="FN505" s="62"/>
      <c r="FO505" s="62"/>
      <c r="FP505" s="62"/>
      <c r="FQ505" s="62"/>
      <c r="FR505" s="62"/>
      <c r="FS505" s="62"/>
      <c r="FT505" s="62"/>
      <c r="FU505" s="62"/>
      <c r="FV505" s="62"/>
      <c r="FW505" s="62"/>
      <c r="FX505" s="62"/>
      <c r="FY505" s="62"/>
      <c r="FZ505" s="62"/>
      <c r="GA505" s="62"/>
      <c r="GB505" s="62"/>
      <c r="GC505" s="62"/>
      <c r="GD505" s="62"/>
      <c r="GE505" s="62"/>
      <c r="GF505" s="62"/>
      <c r="GG505" s="62"/>
      <c r="GH505" s="62"/>
      <c r="GI505" s="62"/>
      <c r="GJ505" s="62"/>
      <c r="GK505" s="62"/>
      <c r="GL505" s="62"/>
      <c r="GM505" s="62"/>
      <c r="GN505" s="62"/>
      <c r="GO505" s="62"/>
      <c r="GP505" s="62"/>
      <c r="GQ505" s="62"/>
      <c r="GR505" s="62"/>
      <c r="GS505" s="62"/>
      <c r="GT505" s="62"/>
      <c r="GU505" s="62"/>
      <c r="GV505" s="62"/>
      <c r="GW505" s="62"/>
      <c r="GX505" s="62"/>
      <c r="GY505" s="62"/>
      <c r="GZ505" s="62"/>
      <c r="HA505" s="62"/>
      <c r="HB505" s="62"/>
      <c r="HC505" s="62"/>
      <c r="HD505" s="62"/>
      <c r="HE505" s="62"/>
      <c r="HF505" s="62"/>
      <c r="HG505" s="62"/>
      <c r="HH505" s="62"/>
      <c r="HI505" s="62"/>
      <c r="HJ505" s="62"/>
      <c r="HK505" s="62"/>
      <c r="HL505" s="62"/>
      <c r="HM505" s="62"/>
      <c r="HN505" s="62"/>
      <c r="HO505" s="62"/>
      <c r="HP505" s="62"/>
      <c r="HQ505" s="62"/>
      <c r="HR505" s="62"/>
      <c r="HS505" s="62"/>
      <c r="HT505" s="62"/>
      <c r="HU505" s="62"/>
      <c r="HV505" s="62"/>
      <c r="HW505" s="62"/>
      <c r="HX505" s="62"/>
      <c r="HY505" s="62"/>
      <c r="HZ505" s="62"/>
      <c r="IA505" s="62"/>
      <c r="IB505" s="62"/>
      <c r="IC505" s="62"/>
      <c r="ID505" s="62"/>
      <c r="IE505" s="62"/>
      <c r="IF505" s="62"/>
      <c r="IG505" s="62"/>
      <c r="IH505" s="62"/>
      <c r="II505" s="62"/>
      <c r="IJ505" s="62"/>
      <c r="IK505" s="62"/>
      <c r="IL505" s="62"/>
      <c r="IM505" s="62"/>
      <c r="IN505" s="62"/>
      <c r="IO505" s="62"/>
      <c r="IP505" s="62"/>
      <c r="IQ505" s="62"/>
      <c r="IR505" s="62"/>
      <c r="IS505" s="62"/>
      <c r="IT505" s="62"/>
      <c r="IU505" s="62"/>
      <c r="IV505" s="62"/>
      <c r="IW505" s="62"/>
      <c r="IX505" s="62"/>
      <c r="IY505" s="62"/>
      <c r="IZ505" s="62"/>
      <c r="JA505" s="62"/>
      <c r="JB505" s="62"/>
      <c r="JC505" s="62"/>
      <c r="JD505" s="62"/>
      <c r="JE505" s="62"/>
      <c r="JF505" s="62"/>
      <c r="JG505" s="62"/>
      <c r="JH505" s="62"/>
      <c r="JI505" s="62"/>
      <c r="JJ505" s="62"/>
      <c r="JK505" s="62"/>
      <c r="JL505" s="62"/>
      <c r="JM505" s="62"/>
      <c r="JN505" s="62"/>
      <c r="JO505" s="62"/>
      <c r="JP505" s="62"/>
      <c r="JQ505" s="62"/>
      <c r="JR505" s="62"/>
      <c r="JS505" s="62"/>
      <c r="JT505" s="62"/>
      <c r="JU505" s="62"/>
      <c r="JV505" s="62"/>
      <c r="JW505" s="62"/>
      <c r="JX505" s="62"/>
      <c r="JY505" s="62"/>
      <c r="JZ505" s="62"/>
      <c r="KA505" s="62"/>
      <c r="KB505" s="62"/>
      <c r="KC505" s="62"/>
      <c r="KD505" s="62"/>
      <c r="KE505" s="62"/>
      <c r="KF505" s="62"/>
      <c r="KG505" s="62"/>
      <c r="KH505" s="62"/>
      <c r="KI505" s="62"/>
      <c r="KJ505" s="62"/>
      <c r="KK505" s="62"/>
      <c r="KL505" s="62"/>
      <c r="KM505" s="62"/>
    </row>
    <row r="506" spans="3:299" s="13" customFormat="1" x14ac:dyDescent="0.25">
      <c r="C506" s="62"/>
      <c r="D506" s="62"/>
      <c r="E506" s="62"/>
      <c r="F506" s="62"/>
      <c r="I506" s="14"/>
      <c r="J506" s="63"/>
      <c r="K506" s="14"/>
      <c r="L506" s="63"/>
      <c r="M506" s="63"/>
      <c r="Q506" s="51"/>
      <c r="BU506" s="62"/>
      <c r="BV506" s="62"/>
      <c r="BW506" s="62"/>
      <c r="BX506" s="62"/>
      <c r="BY506" s="62"/>
      <c r="BZ506" s="62"/>
      <c r="CA506" s="62"/>
      <c r="CB506" s="62"/>
      <c r="CC506" s="62"/>
      <c r="CD506" s="62"/>
      <c r="CE506" s="62"/>
      <c r="CF506" s="62"/>
      <c r="CG506" s="62"/>
      <c r="CH506" s="62"/>
      <c r="CI506" s="62"/>
      <c r="CJ506" s="62"/>
      <c r="CK506" s="62"/>
      <c r="CL506" s="62"/>
      <c r="CM506" s="62"/>
      <c r="CN506" s="62"/>
      <c r="CO506" s="62"/>
      <c r="CP506" s="62"/>
      <c r="CQ506" s="62"/>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O506" s="62"/>
      <c r="DP506" s="62"/>
      <c r="DQ506" s="62"/>
      <c r="DR506" s="62"/>
      <c r="DS506" s="62"/>
      <c r="DT506" s="62"/>
      <c r="DU506" s="62"/>
      <c r="DV506" s="62"/>
      <c r="DW506" s="62"/>
      <c r="DX506" s="62"/>
      <c r="DY506" s="62"/>
      <c r="DZ506" s="62"/>
      <c r="EA506" s="62"/>
      <c r="EB506" s="62"/>
      <c r="EC506" s="62"/>
      <c r="ED506" s="62"/>
      <c r="EE506" s="62"/>
      <c r="EF506" s="62"/>
      <c r="EG506" s="62"/>
      <c r="EH506" s="62"/>
      <c r="EI506" s="62"/>
      <c r="EJ506" s="62"/>
      <c r="EK506" s="62"/>
      <c r="EL506" s="62"/>
      <c r="EM506" s="62"/>
      <c r="EN506" s="62"/>
      <c r="EO506" s="62"/>
      <c r="EP506" s="62"/>
      <c r="EQ506" s="62"/>
      <c r="ER506" s="62"/>
      <c r="ES506" s="62"/>
      <c r="ET506" s="62"/>
      <c r="EU506" s="62"/>
      <c r="EV506" s="62"/>
      <c r="EW506" s="62"/>
      <c r="EX506" s="62"/>
      <c r="EY506" s="62"/>
      <c r="EZ506" s="62"/>
      <c r="FA506" s="62"/>
      <c r="FB506" s="62"/>
      <c r="FC506" s="62"/>
      <c r="FD506" s="62"/>
      <c r="FE506" s="62"/>
      <c r="FF506" s="62"/>
      <c r="FG506" s="62"/>
      <c r="FH506" s="62"/>
      <c r="FI506" s="62"/>
      <c r="FJ506" s="62"/>
      <c r="FK506" s="62"/>
      <c r="FL506" s="62"/>
      <c r="FM506" s="62"/>
      <c r="FN506" s="62"/>
      <c r="FO506" s="62"/>
      <c r="FP506" s="62"/>
      <c r="FQ506" s="62"/>
      <c r="FR506" s="62"/>
      <c r="FS506" s="62"/>
      <c r="FT506" s="62"/>
      <c r="FU506" s="62"/>
      <c r="FV506" s="62"/>
      <c r="FW506" s="62"/>
      <c r="FX506" s="62"/>
      <c r="FY506" s="62"/>
      <c r="FZ506" s="62"/>
      <c r="GA506" s="62"/>
      <c r="GB506" s="62"/>
      <c r="GC506" s="62"/>
      <c r="GD506" s="62"/>
      <c r="GE506" s="62"/>
      <c r="GF506" s="62"/>
      <c r="GG506" s="62"/>
      <c r="GH506" s="62"/>
      <c r="GI506" s="62"/>
      <c r="GJ506" s="62"/>
      <c r="GK506" s="62"/>
      <c r="GL506" s="62"/>
      <c r="GM506" s="62"/>
      <c r="GN506" s="62"/>
      <c r="GO506" s="62"/>
      <c r="GP506" s="62"/>
      <c r="GQ506" s="62"/>
      <c r="GR506" s="62"/>
      <c r="GS506" s="62"/>
      <c r="GT506" s="62"/>
      <c r="GU506" s="62"/>
      <c r="GV506" s="62"/>
      <c r="GW506" s="62"/>
      <c r="GX506" s="62"/>
      <c r="GY506" s="62"/>
      <c r="GZ506" s="62"/>
      <c r="HA506" s="62"/>
      <c r="HB506" s="62"/>
      <c r="HC506" s="62"/>
      <c r="HD506" s="62"/>
      <c r="HE506" s="62"/>
      <c r="HF506" s="62"/>
      <c r="HG506" s="62"/>
      <c r="HH506" s="62"/>
      <c r="HI506" s="62"/>
      <c r="HJ506" s="62"/>
      <c r="HK506" s="62"/>
      <c r="HL506" s="62"/>
      <c r="HM506" s="62"/>
      <c r="HN506" s="62"/>
      <c r="HO506" s="62"/>
      <c r="HP506" s="62"/>
      <c r="HQ506" s="62"/>
      <c r="HR506" s="62"/>
      <c r="HS506" s="62"/>
      <c r="HT506" s="62"/>
      <c r="HU506" s="62"/>
      <c r="HV506" s="62"/>
      <c r="HW506" s="62"/>
      <c r="HX506" s="62"/>
      <c r="HY506" s="62"/>
      <c r="HZ506" s="62"/>
      <c r="IA506" s="62"/>
      <c r="IB506" s="62"/>
      <c r="IC506" s="62"/>
      <c r="ID506" s="62"/>
      <c r="IE506" s="62"/>
      <c r="IF506" s="62"/>
      <c r="IG506" s="62"/>
      <c r="IH506" s="62"/>
      <c r="II506" s="62"/>
      <c r="IJ506" s="62"/>
      <c r="IK506" s="62"/>
      <c r="IL506" s="62"/>
      <c r="IM506" s="62"/>
      <c r="IN506" s="62"/>
      <c r="IO506" s="62"/>
      <c r="IP506" s="62"/>
      <c r="IQ506" s="62"/>
      <c r="IR506" s="62"/>
      <c r="IS506" s="62"/>
      <c r="IT506" s="62"/>
      <c r="IU506" s="62"/>
      <c r="IV506" s="62"/>
      <c r="IW506" s="62"/>
      <c r="IX506" s="62"/>
      <c r="IY506" s="62"/>
      <c r="IZ506" s="62"/>
      <c r="JA506" s="62"/>
      <c r="JB506" s="62"/>
      <c r="JC506" s="62"/>
      <c r="JD506" s="62"/>
      <c r="JE506" s="62"/>
      <c r="JF506" s="62"/>
      <c r="JG506" s="62"/>
      <c r="JH506" s="62"/>
      <c r="JI506" s="62"/>
      <c r="JJ506" s="62"/>
      <c r="JK506" s="62"/>
      <c r="JL506" s="62"/>
      <c r="JM506" s="62"/>
      <c r="JN506" s="62"/>
      <c r="JO506" s="62"/>
      <c r="JP506" s="62"/>
      <c r="JQ506" s="62"/>
      <c r="JR506" s="62"/>
      <c r="JS506" s="62"/>
      <c r="JT506" s="62"/>
      <c r="JU506" s="62"/>
      <c r="JV506" s="62"/>
      <c r="JW506" s="62"/>
      <c r="JX506" s="62"/>
      <c r="JY506" s="62"/>
      <c r="JZ506" s="62"/>
      <c r="KA506" s="62"/>
      <c r="KB506" s="62"/>
      <c r="KC506" s="62"/>
      <c r="KD506" s="62"/>
      <c r="KE506" s="62"/>
      <c r="KF506" s="62"/>
      <c r="KG506" s="62"/>
      <c r="KH506" s="62"/>
      <c r="KI506" s="62"/>
      <c r="KJ506" s="62"/>
      <c r="KK506" s="62"/>
      <c r="KL506" s="62"/>
      <c r="KM506" s="62"/>
    </row>
    <row r="507" spans="3:299" s="13" customFormat="1" x14ac:dyDescent="0.25">
      <c r="C507" s="62"/>
      <c r="D507" s="62"/>
      <c r="E507" s="62"/>
      <c r="F507" s="62"/>
      <c r="I507" s="14"/>
      <c r="J507" s="63"/>
      <c r="K507" s="14"/>
      <c r="L507" s="63"/>
      <c r="M507" s="63"/>
      <c r="Q507" s="51"/>
      <c r="BU507" s="62"/>
      <c r="BV507" s="62"/>
      <c r="BW507" s="62"/>
      <c r="BX507" s="62"/>
      <c r="BY507" s="62"/>
      <c r="BZ507" s="62"/>
      <c r="CA507" s="62"/>
      <c r="CB507" s="62"/>
      <c r="CC507" s="62"/>
      <c r="CD507" s="62"/>
      <c r="CE507" s="62"/>
      <c r="CF507" s="62"/>
      <c r="CG507" s="62"/>
      <c r="CH507" s="62"/>
      <c r="CI507" s="62"/>
      <c r="CJ507" s="62"/>
      <c r="CK507" s="62"/>
      <c r="CL507" s="62"/>
      <c r="CM507" s="62"/>
      <c r="CN507" s="62"/>
      <c r="CO507" s="62"/>
      <c r="CP507" s="62"/>
      <c r="CQ507" s="62"/>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O507" s="62"/>
      <c r="DP507" s="62"/>
      <c r="DQ507" s="62"/>
      <c r="DR507" s="62"/>
      <c r="DS507" s="62"/>
      <c r="DT507" s="62"/>
      <c r="DU507" s="62"/>
      <c r="DV507" s="62"/>
      <c r="DW507" s="62"/>
      <c r="DX507" s="62"/>
      <c r="DY507" s="62"/>
      <c r="DZ507" s="62"/>
      <c r="EA507" s="62"/>
      <c r="EB507" s="62"/>
      <c r="EC507" s="62"/>
      <c r="ED507" s="62"/>
      <c r="EE507" s="62"/>
      <c r="EF507" s="62"/>
      <c r="EG507" s="62"/>
      <c r="EH507" s="62"/>
      <c r="EI507" s="62"/>
      <c r="EJ507" s="62"/>
      <c r="EK507" s="62"/>
      <c r="EL507" s="62"/>
      <c r="EM507" s="62"/>
      <c r="EN507" s="62"/>
      <c r="EO507" s="62"/>
      <c r="EP507" s="62"/>
      <c r="EQ507" s="62"/>
      <c r="ER507" s="62"/>
      <c r="ES507" s="62"/>
      <c r="ET507" s="62"/>
      <c r="EU507" s="62"/>
      <c r="EV507" s="62"/>
      <c r="EW507" s="62"/>
      <c r="EX507" s="62"/>
      <c r="EY507" s="62"/>
      <c r="EZ507" s="62"/>
      <c r="FA507" s="62"/>
      <c r="FB507" s="62"/>
      <c r="FC507" s="62"/>
      <c r="FD507" s="62"/>
      <c r="FE507" s="62"/>
      <c r="FF507" s="62"/>
      <c r="FG507" s="62"/>
      <c r="FH507" s="62"/>
      <c r="FI507" s="62"/>
      <c r="FJ507" s="62"/>
      <c r="FK507" s="62"/>
      <c r="FL507" s="62"/>
      <c r="FM507" s="62"/>
      <c r="FN507" s="62"/>
      <c r="FO507" s="62"/>
      <c r="FP507" s="62"/>
      <c r="FQ507" s="62"/>
      <c r="FR507" s="62"/>
      <c r="FS507" s="62"/>
      <c r="FT507" s="62"/>
      <c r="FU507" s="62"/>
      <c r="FV507" s="62"/>
      <c r="FW507" s="62"/>
      <c r="FX507" s="62"/>
      <c r="FY507" s="62"/>
      <c r="FZ507" s="62"/>
      <c r="GA507" s="62"/>
      <c r="GB507" s="62"/>
      <c r="GC507" s="62"/>
      <c r="GD507" s="62"/>
      <c r="GE507" s="62"/>
      <c r="GF507" s="62"/>
      <c r="GG507" s="62"/>
      <c r="GH507" s="62"/>
      <c r="GI507" s="62"/>
      <c r="GJ507" s="62"/>
      <c r="GK507" s="62"/>
      <c r="GL507" s="62"/>
      <c r="GM507" s="62"/>
      <c r="GN507" s="62"/>
      <c r="GO507" s="62"/>
      <c r="GP507" s="62"/>
      <c r="GQ507" s="62"/>
      <c r="GR507" s="62"/>
      <c r="GS507" s="62"/>
      <c r="GT507" s="62"/>
      <c r="GU507" s="62"/>
      <c r="GV507" s="62"/>
      <c r="GW507" s="62"/>
      <c r="GX507" s="62"/>
      <c r="GY507" s="62"/>
      <c r="GZ507" s="62"/>
      <c r="HA507" s="62"/>
      <c r="HB507" s="62"/>
      <c r="HC507" s="62"/>
      <c r="HD507" s="62"/>
      <c r="HE507" s="62"/>
      <c r="HF507" s="62"/>
      <c r="HG507" s="62"/>
      <c r="HH507" s="62"/>
      <c r="HI507" s="62"/>
      <c r="HJ507" s="62"/>
      <c r="HK507" s="62"/>
      <c r="HL507" s="62"/>
      <c r="HM507" s="62"/>
      <c r="HN507" s="62"/>
      <c r="HO507" s="62"/>
      <c r="HP507" s="62"/>
      <c r="HQ507" s="62"/>
      <c r="HR507" s="62"/>
      <c r="HS507" s="62"/>
      <c r="HT507" s="62"/>
      <c r="HU507" s="62"/>
      <c r="HV507" s="62"/>
      <c r="HW507" s="62"/>
      <c r="HX507" s="62"/>
      <c r="HY507" s="62"/>
      <c r="HZ507" s="62"/>
      <c r="IA507" s="62"/>
      <c r="IB507" s="62"/>
      <c r="IC507" s="62"/>
      <c r="ID507" s="62"/>
      <c r="IE507" s="62"/>
      <c r="IF507" s="62"/>
      <c r="IG507" s="62"/>
      <c r="IH507" s="62"/>
      <c r="II507" s="62"/>
      <c r="IJ507" s="62"/>
      <c r="IK507" s="62"/>
      <c r="IL507" s="62"/>
      <c r="IM507" s="62"/>
      <c r="IN507" s="62"/>
      <c r="IO507" s="62"/>
      <c r="IP507" s="62"/>
      <c r="IQ507" s="62"/>
      <c r="IR507" s="62"/>
      <c r="IS507" s="62"/>
      <c r="IT507" s="62"/>
      <c r="IU507" s="62"/>
      <c r="IV507" s="62"/>
      <c r="IW507" s="62"/>
      <c r="IX507" s="62"/>
      <c r="IY507" s="62"/>
      <c r="IZ507" s="62"/>
      <c r="JA507" s="62"/>
      <c r="JB507" s="62"/>
      <c r="JC507" s="62"/>
      <c r="JD507" s="62"/>
      <c r="JE507" s="62"/>
      <c r="JF507" s="62"/>
      <c r="JG507" s="62"/>
      <c r="JH507" s="62"/>
      <c r="JI507" s="62"/>
      <c r="JJ507" s="62"/>
      <c r="JK507" s="62"/>
      <c r="JL507" s="62"/>
      <c r="JM507" s="62"/>
      <c r="JN507" s="62"/>
      <c r="JO507" s="62"/>
      <c r="JP507" s="62"/>
      <c r="JQ507" s="62"/>
      <c r="JR507" s="62"/>
      <c r="JS507" s="62"/>
      <c r="JT507" s="62"/>
      <c r="JU507" s="62"/>
      <c r="JV507" s="62"/>
      <c r="JW507" s="62"/>
      <c r="JX507" s="62"/>
      <c r="JY507" s="62"/>
      <c r="JZ507" s="62"/>
      <c r="KA507" s="62"/>
      <c r="KB507" s="62"/>
      <c r="KC507" s="62"/>
      <c r="KD507" s="62"/>
      <c r="KE507" s="62"/>
      <c r="KF507" s="62"/>
      <c r="KG507" s="62"/>
      <c r="KH507" s="62"/>
      <c r="KI507" s="62"/>
      <c r="KJ507" s="62"/>
      <c r="KK507" s="62"/>
      <c r="KL507" s="62"/>
      <c r="KM507" s="62"/>
    </row>
    <row r="508" spans="3:299" s="13" customFormat="1" x14ac:dyDescent="0.25">
      <c r="C508" s="62"/>
      <c r="D508" s="62"/>
      <c r="E508" s="62"/>
      <c r="F508" s="62"/>
      <c r="I508" s="14"/>
      <c r="J508" s="63"/>
      <c r="K508" s="14"/>
      <c r="L508" s="63"/>
      <c r="M508" s="63"/>
      <c r="Q508" s="51"/>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O508" s="62"/>
      <c r="DP508" s="62"/>
      <c r="DQ508" s="62"/>
      <c r="DR508" s="62"/>
      <c r="DS508" s="62"/>
      <c r="DT508" s="62"/>
      <c r="DU508" s="62"/>
      <c r="DV508" s="62"/>
      <c r="DW508" s="62"/>
      <c r="DX508" s="62"/>
      <c r="DY508" s="62"/>
      <c r="DZ508" s="62"/>
      <c r="EA508" s="62"/>
      <c r="EB508" s="62"/>
      <c r="EC508" s="62"/>
      <c r="ED508" s="62"/>
      <c r="EE508" s="62"/>
      <c r="EF508" s="62"/>
      <c r="EG508" s="62"/>
      <c r="EH508" s="62"/>
      <c r="EI508" s="62"/>
      <c r="EJ508" s="62"/>
      <c r="EK508" s="62"/>
      <c r="EL508" s="62"/>
      <c r="EM508" s="62"/>
      <c r="EN508" s="62"/>
      <c r="EO508" s="62"/>
      <c r="EP508" s="62"/>
      <c r="EQ508" s="62"/>
      <c r="ER508" s="62"/>
      <c r="ES508" s="62"/>
      <c r="ET508" s="62"/>
      <c r="EU508" s="62"/>
      <c r="EV508" s="62"/>
      <c r="EW508" s="62"/>
      <c r="EX508" s="62"/>
      <c r="EY508" s="62"/>
      <c r="EZ508" s="62"/>
      <c r="FA508" s="62"/>
      <c r="FB508" s="62"/>
      <c r="FC508" s="62"/>
      <c r="FD508" s="62"/>
      <c r="FE508" s="62"/>
      <c r="FF508" s="62"/>
      <c r="FG508" s="62"/>
      <c r="FH508" s="62"/>
      <c r="FI508" s="62"/>
      <c r="FJ508" s="62"/>
      <c r="FK508" s="62"/>
      <c r="FL508" s="62"/>
      <c r="FM508" s="62"/>
      <c r="FN508" s="62"/>
      <c r="FO508" s="62"/>
      <c r="FP508" s="62"/>
      <c r="FQ508" s="62"/>
      <c r="FR508" s="62"/>
      <c r="FS508" s="62"/>
      <c r="FT508" s="62"/>
      <c r="FU508" s="62"/>
      <c r="FV508" s="62"/>
      <c r="FW508" s="62"/>
      <c r="FX508" s="62"/>
      <c r="FY508" s="62"/>
      <c r="FZ508" s="62"/>
      <c r="GA508" s="62"/>
      <c r="GB508" s="62"/>
      <c r="GC508" s="62"/>
      <c r="GD508" s="62"/>
      <c r="GE508" s="62"/>
      <c r="GF508" s="62"/>
      <c r="GG508" s="62"/>
      <c r="GH508" s="62"/>
      <c r="GI508" s="62"/>
      <c r="GJ508" s="62"/>
      <c r="GK508" s="62"/>
      <c r="GL508" s="62"/>
      <c r="GM508" s="62"/>
      <c r="GN508" s="62"/>
      <c r="GO508" s="62"/>
      <c r="GP508" s="62"/>
      <c r="GQ508" s="62"/>
      <c r="GR508" s="62"/>
      <c r="GS508" s="62"/>
      <c r="GT508" s="62"/>
      <c r="GU508" s="62"/>
      <c r="GV508" s="62"/>
      <c r="GW508" s="62"/>
      <c r="GX508" s="62"/>
      <c r="GY508" s="62"/>
      <c r="GZ508" s="62"/>
      <c r="HA508" s="62"/>
      <c r="HB508" s="62"/>
      <c r="HC508" s="62"/>
      <c r="HD508" s="62"/>
      <c r="HE508" s="62"/>
      <c r="HF508" s="62"/>
      <c r="HG508" s="62"/>
      <c r="HH508" s="62"/>
      <c r="HI508" s="62"/>
      <c r="HJ508" s="62"/>
      <c r="HK508" s="62"/>
      <c r="HL508" s="62"/>
      <c r="HM508" s="62"/>
      <c r="HN508" s="62"/>
      <c r="HO508" s="62"/>
      <c r="HP508" s="62"/>
      <c r="HQ508" s="62"/>
      <c r="HR508" s="62"/>
      <c r="HS508" s="62"/>
      <c r="HT508" s="62"/>
      <c r="HU508" s="62"/>
      <c r="HV508" s="62"/>
      <c r="HW508" s="62"/>
      <c r="HX508" s="62"/>
      <c r="HY508" s="62"/>
      <c r="HZ508" s="62"/>
      <c r="IA508" s="62"/>
      <c r="IB508" s="62"/>
      <c r="IC508" s="62"/>
      <c r="ID508" s="62"/>
      <c r="IE508" s="62"/>
      <c r="IF508" s="62"/>
      <c r="IG508" s="62"/>
      <c r="IH508" s="62"/>
      <c r="II508" s="62"/>
      <c r="IJ508" s="62"/>
      <c r="IK508" s="62"/>
      <c r="IL508" s="62"/>
      <c r="IM508" s="62"/>
      <c r="IN508" s="62"/>
      <c r="IO508" s="62"/>
      <c r="IP508" s="62"/>
      <c r="IQ508" s="62"/>
      <c r="IR508" s="62"/>
      <c r="IS508" s="62"/>
      <c r="IT508" s="62"/>
      <c r="IU508" s="62"/>
      <c r="IV508" s="62"/>
      <c r="IW508" s="62"/>
      <c r="IX508" s="62"/>
      <c r="IY508" s="62"/>
      <c r="IZ508" s="62"/>
      <c r="JA508" s="62"/>
      <c r="JB508" s="62"/>
      <c r="JC508" s="62"/>
      <c r="JD508" s="62"/>
      <c r="JE508" s="62"/>
      <c r="JF508" s="62"/>
      <c r="JG508" s="62"/>
      <c r="JH508" s="62"/>
      <c r="JI508" s="62"/>
      <c r="JJ508" s="62"/>
      <c r="JK508" s="62"/>
      <c r="JL508" s="62"/>
      <c r="JM508" s="62"/>
      <c r="JN508" s="62"/>
      <c r="JO508" s="62"/>
      <c r="JP508" s="62"/>
      <c r="JQ508" s="62"/>
      <c r="JR508" s="62"/>
      <c r="JS508" s="62"/>
      <c r="JT508" s="62"/>
      <c r="JU508" s="62"/>
      <c r="JV508" s="62"/>
      <c r="JW508" s="62"/>
      <c r="JX508" s="62"/>
      <c r="JY508" s="62"/>
      <c r="JZ508" s="62"/>
      <c r="KA508" s="62"/>
      <c r="KB508" s="62"/>
      <c r="KC508" s="62"/>
      <c r="KD508" s="62"/>
      <c r="KE508" s="62"/>
      <c r="KF508" s="62"/>
      <c r="KG508" s="62"/>
      <c r="KH508" s="62"/>
      <c r="KI508" s="62"/>
      <c r="KJ508" s="62"/>
      <c r="KK508" s="62"/>
      <c r="KL508" s="62"/>
      <c r="KM508" s="62"/>
    </row>
    <row r="509" spans="3:299" s="13" customFormat="1" x14ac:dyDescent="0.25">
      <c r="C509" s="62"/>
      <c r="D509" s="62"/>
      <c r="E509" s="62"/>
      <c r="F509" s="62"/>
      <c r="I509" s="14"/>
      <c r="J509" s="63"/>
      <c r="K509" s="14"/>
      <c r="L509" s="63"/>
      <c r="M509" s="63"/>
      <c r="Q509" s="51"/>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c r="EW509" s="62"/>
      <c r="EX509" s="62"/>
      <c r="EY509" s="62"/>
      <c r="EZ509" s="62"/>
      <c r="FA509" s="62"/>
      <c r="FB509" s="62"/>
      <c r="FC509" s="62"/>
      <c r="FD509" s="62"/>
      <c r="FE509" s="62"/>
      <c r="FF509" s="62"/>
      <c r="FG509" s="62"/>
      <c r="FH509" s="62"/>
      <c r="FI509" s="62"/>
      <c r="FJ509" s="62"/>
      <c r="FK509" s="62"/>
      <c r="FL509" s="62"/>
      <c r="FM509" s="62"/>
      <c r="FN509" s="62"/>
      <c r="FO509" s="62"/>
      <c r="FP509" s="62"/>
      <c r="FQ509" s="62"/>
      <c r="FR509" s="62"/>
      <c r="FS509" s="62"/>
      <c r="FT509" s="62"/>
      <c r="FU509" s="62"/>
      <c r="FV509" s="62"/>
      <c r="FW509" s="62"/>
      <c r="FX509" s="62"/>
      <c r="FY509" s="62"/>
      <c r="FZ509" s="62"/>
      <c r="GA509" s="62"/>
      <c r="GB509" s="62"/>
      <c r="GC509" s="62"/>
      <c r="GD509" s="62"/>
      <c r="GE509" s="62"/>
      <c r="GF509" s="62"/>
      <c r="GG509" s="62"/>
      <c r="GH509" s="62"/>
      <c r="GI509" s="62"/>
      <c r="GJ509" s="62"/>
      <c r="GK509" s="62"/>
      <c r="GL509" s="62"/>
      <c r="GM509" s="62"/>
      <c r="GN509" s="62"/>
      <c r="GO509" s="62"/>
      <c r="GP509" s="62"/>
      <c r="GQ509" s="62"/>
      <c r="GR509" s="62"/>
      <c r="GS509" s="62"/>
      <c r="GT509" s="62"/>
      <c r="GU509" s="62"/>
      <c r="GV509" s="62"/>
      <c r="GW509" s="62"/>
      <c r="GX509" s="62"/>
      <c r="GY509" s="62"/>
      <c r="GZ509" s="62"/>
      <c r="HA509" s="62"/>
      <c r="HB509" s="62"/>
      <c r="HC509" s="62"/>
      <c r="HD509" s="62"/>
      <c r="HE509" s="62"/>
      <c r="HF509" s="62"/>
      <c r="HG509" s="62"/>
      <c r="HH509" s="62"/>
      <c r="HI509" s="62"/>
      <c r="HJ509" s="62"/>
      <c r="HK509" s="62"/>
      <c r="HL509" s="62"/>
      <c r="HM509" s="62"/>
      <c r="HN509" s="62"/>
      <c r="HO509" s="62"/>
      <c r="HP509" s="62"/>
      <c r="HQ509" s="62"/>
      <c r="HR509" s="62"/>
      <c r="HS509" s="62"/>
      <c r="HT509" s="62"/>
      <c r="HU509" s="62"/>
      <c r="HV509" s="62"/>
      <c r="HW509" s="62"/>
      <c r="HX509" s="62"/>
      <c r="HY509" s="62"/>
      <c r="HZ509" s="62"/>
      <c r="IA509" s="62"/>
      <c r="IB509" s="62"/>
      <c r="IC509" s="62"/>
      <c r="ID509" s="62"/>
      <c r="IE509" s="62"/>
      <c r="IF509" s="62"/>
      <c r="IG509" s="62"/>
      <c r="IH509" s="62"/>
      <c r="II509" s="62"/>
      <c r="IJ509" s="62"/>
      <c r="IK509" s="62"/>
      <c r="IL509" s="62"/>
      <c r="IM509" s="62"/>
      <c r="IN509" s="62"/>
      <c r="IO509" s="62"/>
      <c r="IP509" s="62"/>
      <c r="IQ509" s="62"/>
      <c r="IR509" s="62"/>
      <c r="IS509" s="62"/>
      <c r="IT509" s="62"/>
      <c r="IU509" s="62"/>
      <c r="IV509" s="62"/>
      <c r="IW509" s="62"/>
      <c r="IX509" s="62"/>
      <c r="IY509" s="62"/>
      <c r="IZ509" s="62"/>
      <c r="JA509" s="62"/>
      <c r="JB509" s="62"/>
      <c r="JC509" s="62"/>
      <c r="JD509" s="62"/>
      <c r="JE509" s="62"/>
      <c r="JF509" s="62"/>
      <c r="JG509" s="62"/>
      <c r="JH509" s="62"/>
      <c r="JI509" s="62"/>
      <c r="JJ509" s="62"/>
      <c r="JK509" s="62"/>
      <c r="JL509" s="62"/>
      <c r="JM509" s="62"/>
      <c r="JN509" s="62"/>
      <c r="JO509" s="62"/>
      <c r="JP509" s="62"/>
      <c r="JQ509" s="62"/>
      <c r="JR509" s="62"/>
      <c r="JS509" s="62"/>
      <c r="JT509" s="62"/>
      <c r="JU509" s="62"/>
      <c r="JV509" s="62"/>
      <c r="JW509" s="62"/>
      <c r="JX509" s="62"/>
      <c r="JY509" s="62"/>
      <c r="JZ509" s="62"/>
      <c r="KA509" s="62"/>
      <c r="KB509" s="62"/>
      <c r="KC509" s="62"/>
      <c r="KD509" s="62"/>
      <c r="KE509" s="62"/>
      <c r="KF509" s="62"/>
      <c r="KG509" s="62"/>
      <c r="KH509" s="62"/>
      <c r="KI509" s="62"/>
      <c r="KJ509" s="62"/>
      <c r="KK509" s="62"/>
      <c r="KL509" s="62"/>
      <c r="KM509" s="62"/>
    </row>
    <row r="510" spans="3:299" s="13" customFormat="1" x14ac:dyDescent="0.25">
      <c r="C510" s="62"/>
      <c r="D510" s="62"/>
      <c r="E510" s="62"/>
      <c r="F510" s="62"/>
      <c r="I510" s="14"/>
      <c r="J510" s="63"/>
      <c r="K510" s="14"/>
      <c r="L510" s="63"/>
      <c r="M510" s="63"/>
      <c r="Q510" s="51"/>
      <c r="BU510" s="62"/>
      <c r="BV510" s="62"/>
      <c r="BW510" s="62"/>
      <c r="BX510" s="62"/>
      <c r="BY510" s="62"/>
      <c r="BZ510" s="62"/>
      <c r="CA510" s="62"/>
      <c r="CB510" s="62"/>
      <c r="CC510" s="62"/>
      <c r="CD510" s="62"/>
      <c r="CE510" s="62"/>
      <c r="CF510" s="62"/>
      <c r="CG510" s="62"/>
      <c r="CH510" s="62"/>
      <c r="CI510" s="62"/>
      <c r="CJ510" s="62"/>
      <c r="CK510" s="62"/>
      <c r="CL510" s="62"/>
      <c r="CM510" s="62"/>
      <c r="CN510" s="62"/>
      <c r="CO510" s="62"/>
      <c r="CP510" s="62"/>
      <c r="CQ510" s="62"/>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O510" s="62"/>
      <c r="DP510" s="62"/>
      <c r="DQ510" s="62"/>
      <c r="DR510" s="62"/>
      <c r="DS510" s="62"/>
      <c r="DT510" s="62"/>
      <c r="DU510" s="62"/>
      <c r="DV510" s="62"/>
      <c r="DW510" s="62"/>
      <c r="DX510" s="62"/>
      <c r="DY510" s="62"/>
      <c r="DZ510" s="62"/>
      <c r="EA510" s="62"/>
      <c r="EB510" s="62"/>
      <c r="EC510" s="62"/>
      <c r="ED510" s="62"/>
      <c r="EE510" s="62"/>
      <c r="EF510" s="62"/>
      <c r="EG510" s="62"/>
      <c r="EH510" s="62"/>
      <c r="EI510" s="62"/>
      <c r="EJ510" s="62"/>
      <c r="EK510" s="62"/>
      <c r="EL510" s="62"/>
      <c r="EM510" s="62"/>
      <c r="EN510" s="62"/>
      <c r="EO510" s="62"/>
      <c r="EP510" s="62"/>
      <c r="EQ510" s="62"/>
      <c r="ER510" s="62"/>
      <c r="ES510" s="62"/>
      <c r="ET510" s="62"/>
      <c r="EU510" s="62"/>
      <c r="EV510" s="62"/>
      <c r="EW510" s="62"/>
      <c r="EX510" s="62"/>
      <c r="EY510" s="62"/>
      <c r="EZ510" s="62"/>
      <c r="FA510" s="62"/>
      <c r="FB510" s="62"/>
      <c r="FC510" s="62"/>
      <c r="FD510" s="62"/>
      <c r="FE510" s="62"/>
      <c r="FF510" s="62"/>
      <c r="FG510" s="62"/>
      <c r="FH510" s="62"/>
      <c r="FI510" s="62"/>
      <c r="FJ510" s="62"/>
      <c r="FK510" s="62"/>
      <c r="FL510" s="62"/>
      <c r="FM510" s="62"/>
      <c r="FN510" s="62"/>
      <c r="FO510" s="62"/>
      <c r="FP510" s="62"/>
      <c r="FQ510" s="62"/>
      <c r="FR510" s="62"/>
      <c r="FS510" s="62"/>
      <c r="FT510" s="62"/>
      <c r="FU510" s="62"/>
      <c r="FV510" s="62"/>
      <c r="FW510" s="62"/>
      <c r="FX510" s="62"/>
      <c r="FY510" s="62"/>
      <c r="FZ510" s="62"/>
      <c r="GA510" s="62"/>
      <c r="GB510" s="62"/>
      <c r="GC510" s="62"/>
      <c r="GD510" s="62"/>
      <c r="GE510" s="62"/>
      <c r="GF510" s="62"/>
      <c r="GG510" s="62"/>
      <c r="GH510" s="62"/>
      <c r="GI510" s="62"/>
      <c r="GJ510" s="62"/>
      <c r="GK510" s="62"/>
      <c r="GL510" s="62"/>
      <c r="GM510" s="62"/>
      <c r="GN510" s="62"/>
      <c r="GO510" s="62"/>
      <c r="GP510" s="62"/>
      <c r="GQ510" s="62"/>
      <c r="GR510" s="62"/>
      <c r="GS510" s="62"/>
      <c r="GT510" s="62"/>
      <c r="GU510" s="62"/>
      <c r="GV510" s="62"/>
      <c r="GW510" s="62"/>
      <c r="GX510" s="62"/>
      <c r="GY510" s="62"/>
      <c r="GZ510" s="62"/>
      <c r="HA510" s="62"/>
      <c r="HB510" s="62"/>
      <c r="HC510" s="62"/>
      <c r="HD510" s="62"/>
      <c r="HE510" s="62"/>
      <c r="HF510" s="62"/>
      <c r="HG510" s="62"/>
      <c r="HH510" s="62"/>
      <c r="HI510" s="62"/>
      <c r="HJ510" s="62"/>
      <c r="HK510" s="62"/>
      <c r="HL510" s="62"/>
      <c r="HM510" s="62"/>
      <c r="HN510" s="62"/>
      <c r="HO510" s="62"/>
      <c r="HP510" s="62"/>
      <c r="HQ510" s="62"/>
      <c r="HR510" s="62"/>
      <c r="HS510" s="62"/>
      <c r="HT510" s="62"/>
      <c r="HU510" s="62"/>
      <c r="HV510" s="62"/>
      <c r="HW510" s="62"/>
      <c r="HX510" s="62"/>
      <c r="HY510" s="62"/>
      <c r="HZ510" s="62"/>
      <c r="IA510" s="62"/>
      <c r="IB510" s="62"/>
      <c r="IC510" s="62"/>
      <c r="ID510" s="62"/>
      <c r="IE510" s="62"/>
      <c r="IF510" s="62"/>
      <c r="IG510" s="62"/>
      <c r="IH510" s="62"/>
      <c r="II510" s="62"/>
      <c r="IJ510" s="62"/>
      <c r="IK510" s="62"/>
      <c r="IL510" s="62"/>
      <c r="IM510" s="62"/>
      <c r="IN510" s="62"/>
      <c r="IO510" s="62"/>
      <c r="IP510" s="62"/>
      <c r="IQ510" s="62"/>
      <c r="IR510" s="62"/>
      <c r="IS510" s="62"/>
      <c r="IT510" s="62"/>
      <c r="IU510" s="62"/>
      <c r="IV510" s="62"/>
      <c r="IW510" s="62"/>
      <c r="IX510" s="62"/>
      <c r="IY510" s="62"/>
      <c r="IZ510" s="62"/>
      <c r="JA510" s="62"/>
      <c r="JB510" s="62"/>
      <c r="JC510" s="62"/>
      <c r="JD510" s="62"/>
      <c r="JE510" s="62"/>
      <c r="JF510" s="62"/>
      <c r="JG510" s="62"/>
      <c r="JH510" s="62"/>
      <c r="JI510" s="62"/>
      <c r="JJ510" s="62"/>
      <c r="JK510" s="62"/>
      <c r="JL510" s="62"/>
      <c r="JM510" s="62"/>
      <c r="JN510" s="62"/>
      <c r="JO510" s="62"/>
      <c r="JP510" s="62"/>
      <c r="JQ510" s="62"/>
      <c r="JR510" s="62"/>
      <c r="JS510" s="62"/>
      <c r="JT510" s="62"/>
      <c r="JU510" s="62"/>
      <c r="JV510" s="62"/>
      <c r="JW510" s="62"/>
      <c r="JX510" s="62"/>
      <c r="JY510" s="62"/>
      <c r="JZ510" s="62"/>
      <c r="KA510" s="62"/>
      <c r="KB510" s="62"/>
      <c r="KC510" s="62"/>
      <c r="KD510" s="62"/>
      <c r="KE510" s="62"/>
      <c r="KF510" s="62"/>
      <c r="KG510" s="62"/>
      <c r="KH510" s="62"/>
      <c r="KI510" s="62"/>
      <c r="KJ510" s="62"/>
      <c r="KK510" s="62"/>
      <c r="KL510" s="62"/>
      <c r="KM510" s="62"/>
    </row>
    <row r="511" spans="3:299" s="13" customFormat="1" x14ac:dyDescent="0.25">
      <c r="C511" s="62"/>
      <c r="D511" s="62"/>
      <c r="E511" s="62"/>
      <c r="F511" s="62"/>
      <c r="I511" s="14"/>
      <c r="J511" s="63"/>
      <c r="K511" s="14"/>
      <c r="L511" s="63"/>
      <c r="M511" s="63"/>
      <c r="Q511" s="51"/>
      <c r="BU511" s="62"/>
      <c r="BV511" s="62"/>
      <c r="BW511" s="62"/>
      <c r="BX511" s="62"/>
      <c r="BY511" s="62"/>
      <c r="BZ511" s="62"/>
      <c r="CA511" s="62"/>
      <c r="CB511" s="62"/>
      <c r="CC511" s="62"/>
      <c r="CD511" s="62"/>
      <c r="CE511" s="62"/>
      <c r="CF511" s="62"/>
      <c r="CG511" s="62"/>
      <c r="CH511" s="62"/>
      <c r="CI511" s="62"/>
      <c r="CJ511" s="62"/>
      <c r="CK511" s="62"/>
      <c r="CL511" s="62"/>
      <c r="CM511" s="62"/>
      <c r="CN511" s="62"/>
      <c r="CO511" s="62"/>
      <c r="CP511" s="62"/>
      <c r="CQ511" s="62"/>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O511" s="62"/>
      <c r="DP511" s="62"/>
      <c r="DQ511" s="62"/>
      <c r="DR511" s="62"/>
      <c r="DS511" s="62"/>
      <c r="DT511" s="62"/>
      <c r="DU511" s="62"/>
      <c r="DV511" s="62"/>
      <c r="DW511" s="62"/>
      <c r="DX511" s="62"/>
      <c r="DY511" s="62"/>
      <c r="DZ511" s="62"/>
      <c r="EA511" s="62"/>
      <c r="EB511" s="62"/>
      <c r="EC511" s="62"/>
      <c r="ED511" s="62"/>
      <c r="EE511" s="62"/>
      <c r="EF511" s="62"/>
      <c r="EG511" s="62"/>
      <c r="EH511" s="62"/>
      <c r="EI511" s="62"/>
      <c r="EJ511" s="62"/>
      <c r="EK511" s="62"/>
      <c r="EL511" s="62"/>
      <c r="EM511" s="62"/>
      <c r="EN511" s="62"/>
      <c r="EO511" s="62"/>
      <c r="EP511" s="62"/>
      <c r="EQ511" s="62"/>
      <c r="ER511" s="62"/>
      <c r="ES511" s="62"/>
      <c r="ET511" s="62"/>
      <c r="EU511" s="62"/>
      <c r="EV511" s="62"/>
      <c r="EW511" s="62"/>
      <c r="EX511" s="62"/>
      <c r="EY511" s="62"/>
      <c r="EZ511" s="62"/>
      <c r="FA511" s="62"/>
      <c r="FB511" s="62"/>
      <c r="FC511" s="62"/>
      <c r="FD511" s="62"/>
      <c r="FE511" s="62"/>
      <c r="FF511" s="62"/>
      <c r="FG511" s="62"/>
      <c r="FH511" s="62"/>
      <c r="FI511" s="62"/>
      <c r="FJ511" s="62"/>
      <c r="FK511" s="62"/>
      <c r="FL511" s="62"/>
      <c r="FM511" s="62"/>
      <c r="FN511" s="62"/>
      <c r="FO511" s="62"/>
      <c r="FP511" s="62"/>
      <c r="FQ511" s="62"/>
      <c r="FR511" s="62"/>
      <c r="FS511" s="62"/>
      <c r="FT511" s="62"/>
      <c r="FU511" s="62"/>
      <c r="FV511" s="62"/>
      <c r="FW511" s="62"/>
      <c r="FX511" s="62"/>
      <c r="FY511" s="62"/>
      <c r="FZ511" s="62"/>
      <c r="GA511" s="62"/>
      <c r="GB511" s="62"/>
      <c r="GC511" s="62"/>
      <c r="GD511" s="62"/>
      <c r="GE511" s="62"/>
      <c r="GF511" s="62"/>
      <c r="GG511" s="62"/>
      <c r="GH511" s="62"/>
      <c r="GI511" s="62"/>
      <c r="GJ511" s="62"/>
      <c r="GK511" s="62"/>
      <c r="GL511" s="62"/>
      <c r="GM511" s="62"/>
      <c r="GN511" s="62"/>
      <c r="GO511" s="62"/>
      <c r="GP511" s="62"/>
      <c r="GQ511" s="62"/>
      <c r="GR511" s="62"/>
      <c r="GS511" s="62"/>
      <c r="GT511" s="62"/>
      <c r="GU511" s="62"/>
      <c r="GV511" s="62"/>
      <c r="GW511" s="62"/>
      <c r="GX511" s="62"/>
      <c r="GY511" s="62"/>
      <c r="GZ511" s="62"/>
      <c r="HA511" s="62"/>
      <c r="HB511" s="62"/>
      <c r="HC511" s="62"/>
      <c r="HD511" s="62"/>
      <c r="HE511" s="62"/>
      <c r="HF511" s="62"/>
      <c r="HG511" s="62"/>
      <c r="HH511" s="62"/>
      <c r="HI511" s="62"/>
      <c r="HJ511" s="62"/>
      <c r="HK511" s="62"/>
      <c r="HL511" s="62"/>
      <c r="HM511" s="62"/>
      <c r="HN511" s="62"/>
      <c r="HO511" s="62"/>
      <c r="HP511" s="62"/>
      <c r="HQ511" s="62"/>
      <c r="HR511" s="62"/>
      <c r="HS511" s="62"/>
      <c r="HT511" s="62"/>
      <c r="HU511" s="62"/>
      <c r="HV511" s="62"/>
      <c r="HW511" s="62"/>
      <c r="HX511" s="62"/>
      <c r="HY511" s="62"/>
      <c r="HZ511" s="62"/>
      <c r="IA511" s="62"/>
      <c r="IB511" s="62"/>
      <c r="IC511" s="62"/>
      <c r="ID511" s="62"/>
      <c r="IE511" s="62"/>
      <c r="IF511" s="62"/>
      <c r="IG511" s="62"/>
      <c r="IH511" s="62"/>
      <c r="II511" s="62"/>
      <c r="IJ511" s="62"/>
      <c r="IK511" s="62"/>
      <c r="IL511" s="62"/>
      <c r="IM511" s="62"/>
      <c r="IN511" s="62"/>
      <c r="IO511" s="62"/>
      <c r="IP511" s="62"/>
      <c r="IQ511" s="62"/>
      <c r="IR511" s="62"/>
      <c r="IS511" s="62"/>
      <c r="IT511" s="62"/>
      <c r="IU511" s="62"/>
      <c r="IV511" s="62"/>
      <c r="IW511" s="62"/>
      <c r="IX511" s="62"/>
      <c r="IY511" s="62"/>
      <c r="IZ511" s="62"/>
      <c r="JA511" s="62"/>
      <c r="JB511" s="62"/>
      <c r="JC511" s="62"/>
      <c r="JD511" s="62"/>
      <c r="JE511" s="62"/>
      <c r="JF511" s="62"/>
      <c r="JG511" s="62"/>
      <c r="JH511" s="62"/>
      <c r="JI511" s="62"/>
      <c r="JJ511" s="62"/>
      <c r="JK511" s="62"/>
      <c r="JL511" s="62"/>
      <c r="JM511" s="62"/>
      <c r="JN511" s="62"/>
      <c r="JO511" s="62"/>
      <c r="JP511" s="62"/>
      <c r="JQ511" s="62"/>
      <c r="JR511" s="62"/>
      <c r="JS511" s="62"/>
      <c r="JT511" s="62"/>
      <c r="JU511" s="62"/>
      <c r="JV511" s="62"/>
      <c r="JW511" s="62"/>
      <c r="JX511" s="62"/>
      <c r="JY511" s="62"/>
      <c r="JZ511" s="62"/>
      <c r="KA511" s="62"/>
      <c r="KB511" s="62"/>
      <c r="KC511" s="62"/>
      <c r="KD511" s="62"/>
      <c r="KE511" s="62"/>
      <c r="KF511" s="62"/>
      <c r="KG511" s="62"/>
      <c r="KH511" s="62"/>
      <c r="KI511" s="62"/>
      <c r="KJ511" s="62"/>
      <c r="KK511" s="62"/>
      <c r="KL511" s="62"/>
      <c r="KM511" s="62"/>
    </row>
    <row r="512" spans="3:299" s="13" customFormat="1" x14ac:dyDescent="0.25">
      <c r="C512" s="62"/>
      <c r="D512" s="62"/>
      <c r="E512" s="62"/>
      <c r="F512" s="62"/>
      <c r="I512" s="14"/>
      <c r="J512" s="63"/>
      <c r="K512" s="14"/>
      <c r="L512" s="63"/>
      <c r="M512" s="63"/>
      <c r="Q512" s="51"/>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O512" s="62"/>
      <c r="DP512" s="62"/>
      <c r="DQ512" s="62"/>
      <c r="DR512" s="62"/>
      <c r="DS512" s="62"/>
      <c r="DT512" s="62"/>
      <c r="DU512" s="62"/>
      <c r="DV512" s="62"/>
      <c r="DW512" s="62"/>
      <c r="DX512" s="62"/>
      <c r="DY512" s="62"/>
      <c r="DZ512" s="62"/>
      <c r="EA512" s="62"/>
      <c r="EB512" s="62"/>
      <c r="EC512" s="62"/>
      <c r="ED512" s="62"/>
      <c r="EE512" s="62"/>
      <c r="EF512" s="62"/>
      <c r="EG512" s="62"/>
      <c r="EH512" s="62"/>
      <c r="EI512" s="62"/>
      <c r="EJ512" s="62"/>
      <c r="EK512" s="62"/>
      <c r="EL512" s="62"/>
      <c r="EM512" s="62"/>
      <c r="EN512" s="62"/>
      <c r="EO512" s="62"/>
      <c r="EP512" s="62"/>
      <c r="EQ512" s="62"/>
      <c r="ER512" s="62"/>
      <c r="ES512" s="62"/>
      <c r="ET512" s="62"/>
      <c r="EU512" s="62"/>
      <c r="EV512" s="62"/>
      <c r="EW512" s="62"/>
      <c r="EX512" s="62"/>
      <c r="EY512" s="62"/>
      <c r="EZ512" s="62"/>
      <c r="FA512" s="62"/>
      <c r="FB512" s="62"/>
      <c r="FC512" s="62"/>
      <c r="FD512" s="62"/>
      <c r="FE512" s="62"/>
      <c r="FF512" s="62"/>
      <c r="FG512" s="62"/>
      <c r="FH512" s="62"/>
      <c r="FI512" s="62"/>
      <c r="FJ512" s="62"/>
      <c r="FK512" s="62"/>
      <c r="FL512" s="62"/>
      <c r="FM512" s="62"/>
      <c r="FN512" s="62"/>
      <c r="FO512" s="62"/>
      <c r="FP512" s="62"/>
      <c r="FQ512" s="62"/>
      <c r="FR512" s="62"/>
      <c r="FS512" s="62"/>
      <c r="FT512" s="62"/>
      <c r="FU512" s="62"/>
      <c r="FV512" s="62"/>
      <c r="FW512" s="62"/>
      <c r="FX512" s="62"/>
      <c r="FY512" s="62"/>
      <c r="FZ512" s="62"/>
      <c r="GA512" s="62"/>
      <c r="GB512" s="62"/>
      <c r="GC512" s="62"/>
      <c r="GD512" s="62"/>
      <c r="GE512" s="62"/>
      <c r="GF512" s="62"/>
      <c r="GG512" s="62"/>
      <c r="GH512" s="62"/>
      <c r="GI512" s="62"/>
      <c r="GJ512" s="62"/>
      <c r="GK512" s="62"/>
      <c r="GL512" s="62"/>
      <c r="GM512" s="62"/>
      <c r="GN512" s="62"/>
      <c r="GO512" s="62"/>
      <c r="GP512" s="62"/>
      <c r="GQ512" s="62"/>
      <c r="GR512" s="62"/>
      <c r="GS512" s="62"/>
      <c r="GT512" s="62"/>
      <c r="GU512" s="62"/>
      <c r="GV512" s="62"/>
      <c r="GW512" s="62"/>
      <c r="GX512" s="62"/>
      <c r="GY512" s="62"/>
      <c r="GZ512" s="62"/>
      <c r="HA512" s="62"/>
      <c r="HB512" s="62"/>
      <c r="HC512" s="62"/>
      <c r="HD512" s="62"/>
      <c r="HE512" s="62"/>
      <c r="HF512" s="62"/>
      <c r="HG512" s="62"/>
      <c r="HH512" s="62"/>
      <c r="HI512" s="62"/>
      <c r="HJ512" s="62"/>
      <c r="HK512" s="62"/>
      <c r="HL512" s="62"/>
      <c r="HM512" s="62"/>
      <c r="HN512" s="62"/>
      <c r="HO512" s="62"/>
      <c r="HP512" s="62"/>
      <c r="HQ512" s="62"/>
      <c r="HR512" s="62"/>
      <c r="HS512" s="62"/>
      <c r="HT512" s="62"/>
      <c r="HU512" s="62"/>
      <c r="HV512" s="62"/>
      <c r="HW512" s="62"/>
      <c r="HX512" s="62"/>
      <c r="HY512" s="62"/>
      <c r="HZ512" s="62"/>
      <c r="IA512" s="62"/>
      <c r="IB512" s="62"/>
      <c r="IC512" s="62"/>
      <c r="ID512" s="62"/>
      <c r="IE512" s="62"/>
      <c r="IF512" s="62"/>
      <c r="IG512" s="62"/>
      <c r="IH512" s="62"/>
      <c r="II512" s="62"/>
      <c r="IJ512" s="62"/>
      <c r="IK512" s="62"/>
      <c r="IL512" s="62"/>
      <c r="IM512" s="62"/>
      <c r="IN512" s="62"/>
      <c r="IO512" s="62"/>
      <c r="IP512" s="62"/>
      <c r="IQ512" s="62"/>
      <c r="IR512" s="62"/>
      <c r="IS512" s="62"/>
      <c r="IT512" s="62"/>
      <c r="IU512" s="62"/>
      <c r="IV512" s="62"/>
      <c r="IW512" s="62"/>
      <c r="IX512" s="62"/>
      <c r="IY512" s="62"/>
      <c r="IZ512" s="62"/>
      <c r="JA512" s="62"/>
      <c r="JB512" s="62"/>
      <c r="JC512" s="62"/>
      <c r="JD512" s="62"/>
      <c r="JE512" s="62"/>
      <c r="JF512" s="62"/>
      <c r="JG512" s="62"/>
      <c r="JH512" s="62"/>
      <c r="JI512" s="62"/>
      <c r="JJ512" s="62"/>
      <c r="JK512" s="62"/>
      <c r="JL512" s="62"/>
      <c r="JM512" s="62"/>
      <c r="JN512" s="62"/>
      <c r="JO512" s="62"/>
      <c r="JP512" s="62"/>
      <c r="JQ512" s="62"/>
      <c r="JR512" s="62"/>
      <c r="JS512" s="62"/>
      <c r="JT512" s="62"/>
      <c r="JU512" s="62"/>
      <c r="JV512" s="62"/>
      <c r="JW512" s="62"/>
      <c r="JX512" s="62"/>
      <c r="JY512" s="62"/>
      <c r="JZ512" s="62"/>
      <c r="KA512" s="62"/>
      <c r="KB512" s="62"/>
      <c r="KC512" s="62"/>
      <c r="KD512" s="62"/>
      <c r="KE512" s="62"/>
      <c r="KF512" s="62"/>
      <c r="KG512" s="62"/>
      <c r="KH512" s="62"/>
      <c r="KI512" s="62"/>
      <c r="KJ512" s="62"/>
      <c r="KK512" s="62"/>
      <c r="KL512" s="62"/>
      <c r="KM512" s="62"/>
    </row>
    <row r="513" spans="3:299" s="13" customFormat="1" x14ac:dyDescent="0.25">
      <c r="C513" s="62"/>
      <c r="D513" s="62"/>
      <c r="E513" s="62"/>
      <c r="F513" s="62"/>
      <c r="I513" s="14"/>
      <c r="J513" s="63"/>
      <c r="K513" s="14"/>
      <c r="L513" s="63"/>
      <c r="M513" s="63"/>
      <c r="Q513" s="51"/>
      <c r="BU513" s="62"/>
      <c r="BV513" s="62"/>
      <c r="BW513" s="62"/>
      <c r="BX513" s="62"/>
      <c r="BY513" s="62"/>
      <c r="BZ513" s="62"/>
      <c r="CA513" s="62"/>
      <c r="CB513" s="62"/>
      <c r="CC513" s="62"/>
      <c r="CD513" s="62"/>
      <c r="CE513" s="62"/>
      <c r="CF513" s="62"/>
      <c r="CG513" s="62"/>
      <c r="CH513" s="62"/>
      <c r="CI513" s="62"/>
      <c r="CJ513" s="62"/>
      <c r="CK513" s="62"/>
      <c r="CL513" s="62"/>
      <c r="CM513" s="62"/>
      <c r="CN513" s="62"/>
      <c r="CO513" s="62"/>
      <c r="CP513" s="62"/>
      <c r="CQ513" s="62"/>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O513" s="62"/>
      <c r="DP513" s="62"/>
      <c r="DQ513" s="62"/>
      <c r="DR513" s="62"/>
      <c r="DS513" s="62"/>
      <c r="DT513" s="62"/>
      <c r="DU513" s="62"/>
      <c r="DV513" s="62"/>
      <c r="DW513" s="62"/>
      <c r="DX513" s="62"/>
      <c r="DY513" s="62"/>
      <c r="DZ513" s="62"/>
      <c r="EA513" s="62"/>
      <c r="EB513" s="62"/>
      <c r="EC513" s="62"/>
      <c r="ED513" s="62"/>
      <c r="EE513" s="62"/>
      <c r="EF513" s="62"/>
      <c r="EG513" s="62"/>
      <c r="EH513" s="62"/>
      <c r="EI513" s="62"/>
      <c r="EJ513" s="62"/>
      <c r="EK513" s="62"/>
      <c r="EL513" s="62"/>
      <c r="EM513" s="62"/>
      <c r="EN513" s="62"/>
      <c r="EO513" s="62"/>
      <c r="EP513" s="62"/>
      <c r="EQ513" s="62"/>
      <c r="ER513" s="62"/>
      <c r="ES513" s="62"/>
      <c r="ET513" s="62"/>
      <c r="EU513" s="62"/>
      <c r="EV513" s="62"/>
      <c r="EW513" s="62"/>
      <c r="EX513" s="62"/>
      <c r="EY513" s="62"/>
      <c r="EZ513" s="62"/>
      <c r="FA513" s="62"/>
      <c r="FB513" s="62"/>
      <c r="FC513" s="62"/>
      <c r="FD513" s="62"/>
      <c r="FE513" s="62"/>
      <c r="FF513" s="62"/>
      <c r="FG513" s="62"/>
      <c r="FH513" s="62"/>
      <c r="FI513" s="62"/>
      <c r="FJ513" s="62"/>
      <c r="FK513" s="62"/>
      <c r="FL513" s="62"/>
      <c r="FM513" s="62"/>
      <c r="FN513" s="62"/>
      <c r="FO513" s="62"/>
      <c r="FP513" s="62"/>
      <c r="FQ513" s="62"/>
      <c r="FR513" s="62"/>
      <c r="FS513" s="62"/>
      <c r="FT513" s="62"/>
      <c r="FU513" s="62"/>
      <c r="FV513" s="62"/>
      <c r="FW513" s="62"/>
      <c r="FX513" s="62"/>
      <c r="FY513" s="62"/>
      <c r="FZ513" s="62"/>
      <c r="GA513" s="62"/>
      <c r="GB513" s="62"/>
      <c r="GC513" s="62"/>
      <c r="GD513" s="62"/>
      <c r="GE513" s="62"/>
      <c r="GF513" s="62"/>
      <c r="GG513" s="62"/>
      <c r="GH513" s="62"/>
      <c r="GI513" s="62"/>
      <c r="GJ513" s="62"/>
      <c r="GK513" s="62"/>
      <c r="GL513" s="62"/>
      <c r="GM513" s="62"/>
      <c r="GN513" s="62"/>
      <c r="GO513" s="62"/>
      <c r="GP513" s="62"/>
      <c r="GQ513" s="62"/>
      <c r="GR513" s="62"/>
      <c r="GS513" s="62"/>
      <c r="GT513" s="62"/>
      <c r="GU513" s="62"/>
      <c r="GV513" s="62"/>
      <c r="GW513" s="62"/>
      <c r="GX513" s="62"/>
      <c r="GY513" s="62"/>
      <c r="GZ513" s="62"/>
      <c r="HA513" s="62"/>
      <c r="HB513" s="62"/>
      <c r="HC513" s="62"/>
      <c r="HD513" s="62"/>
      <c r="HE513" s="62"/>
      <c r="HF513" s="62"/>
      <c r="HG513" s="62"/>
      <c r="HH513" s="62"/>
      <c r="HI513" s="62"/>
      <c r="HJ513" s="62"/>
      <c r="HK513" s="62"/>
      <c r="HL513" s="62"/>
      <c r="HM513" s="62"/>
      <c r="HN513" s="62"/>
      <c r="HO513" s="62"/>
      <c r="HP513" s="62"/>
      <c r="HQ513" s="62"/>
      <c r="HR513" s="62"/>
      <c r="HS513" s="62"/>
      <c r="HT513" s="62"/>
      <c r="HU513" s="62"/>
      <c r="HV513" s="62"/>
      <c r="HW513" s="62"/>
      <c r="HX513" s="62"/>
      <c r="HY513" s="62"/>
      <c r="HZ513" s="62"/>
      <c r="IA513" s="62"/>
      <c r="IB513" s="62"/>
      <c r="IC513" s="62"/>
      <c r="ID513" s="62"/>
      <c r="IE513" s="62"/>
      <c r="IF513" s="62"/>
      <c r="IG513" s="62"/>
      <c r="IH513" s="62"/>
      <c r="II513" s="62"/>
      <c r="IJ513" s="62"/>
      <c r="IK513" s="62"/>
      <c r="IL513" s="62"/>
      <c r="IM513" s="62"/>
      <c r="IN513" s="62"/>
      <c r="IO513" s="62"/>
      <c r="IP513" s="62"/>
      <c r="IQ513" s="62"/>
      <c r="IR513" s="62"/>
      <c r="IS513" s="62"/>
      <c r="IT513" s="62"/>
      <c r="IU513" s="62"/>
      <c r="IV513" s="62"/>
      <c r="IW513" s="62"/>
      <c r="IX513" s="62"/>
      <c r="IY513" s="62"/>
      <c r="IZ513" s="62"/>
      <c r="JA513" s="62"/>
      <c r="JB513" s="62"/>
      <c r="JC513" s="62"/>
      <c r="JD513" s="62"/>
      <c r="JE513" s="62"/>
      <c r="JF513" s="62"/>
      <c r="JG513" s="62"/>
      <c r="JH513" s="62"/>
      <c r="JI513" s="62"/>
      <c r="JJ513" s="62"/>
      <c r="JK513" s="62"/>
      <c r="JL513" s="62"/>
      <c r="JM513" s="62"/>
      <c r="JN513" s="62"/>
      <c r="JO513" s="62"/>
      <c r="JP513" s="62"/>
      <c r="JQ513" s="62"/>
      <c r="JR513" s="62"/>
      <c r="JS513" s="62"/>
      <c r="JT513" s="62"/>
      <c r="JU513" s="62"/>
      <c r="JV513" s="62"/>
      <c r="JW513" s="62"/>
      <c r="JX513" s="62"/>
      <c r="JY513" s="62"/>
      <c r="JZ513" s="62"/>
      <c r="KA513" s="62"/>
      <c r="KB513" s="62"/>
      <c r="KC513" s="62"/>
      <c r="KD513" s="62"/>
      <c r="KE513" s="62"/>
      <c r="KF513" s="62"/>
      <c r="KG513" s="62"/>
      <c r="KH513" s="62"/>
      <c r="KI513" s="62"/>
      <c r="KJ513" s="62"/>
      <c r="KK513" s="62"/>
      <c r="KL513" s="62"/>
      <c r="KM513" s="62"/>
    </row>
    <row r="514" spans="3:299" s="13" customFormat="1" x14ac:dyDescent="0.25">
      <c r="C514" s="62"/>
      <c r="D514" s="62"/>
      <c r="E514" s="62"/>
      <c r="F514" s="62"/>
      <c r="I514" s="14"/>
      <c r="J514" s="63"/>
      <c r="K514" s="14"/>
      <c r="L514" s="63"/>
      <c r="M514" s="63"/>
      <c r="Q514" s="51"/>
      <c r="BU514" s="62"/>
      <c r="BV514" s="62"/>
      <c r="BW514" s="62"/>
      <c r="BX514" s="62"/>
      <c r="BY514" s="62"/>
      <c r="BZ514" s="62"/>
      <c r="CA514" s="62"/>
      <c r="CB514" s="62"/>
      <c r="CC514" s="62"/>
      <c r="CD514" s="62"/>
      <c r="CE514" s="62"/>
      <c r="CF514" s="62"/>
      <c r="CG514" s="62"/>
      <c r="CH514" s="62"/>
      <c r="CI514" s="62"/>
      <c r="CJ514" s="62"/>
      <c r="CK514" s="62"/>
      <c r="CL514" s="62"/>
      <c r="CM514" s="62"/>
      <c r="CN514" s="62"/>
      <c r="CO514" s="62"/>
      <c r="CP514" s="62"/>
      <c r="CQ514" s="62"/>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O514" s="62"/>
      <c r="DP514" s="62"/>
      <c r="DQ514" s="62"/>
      <c r="DR514" s="62"/>
      <c r="DS514" s="62"/>
      <c r="DT514" s="62"/>
      <c r="DU514" s="62"/>
      <c r="DV514" s="62"/>
      <c r="DW514" s="62"/>
      <c r="DX514" s="62"/>
      <c r="DY514" s="62"/>
      <c r="DZ514" s="62"/>
      <c r="EA514" s="62"/>
      <c r="EB514" s="62"/>
      <c r="EC514" s="62"/>
      <c r="ED514" s="62"/>
      <c r="EE514" s="62"/>
      <c r="EF514" s="62"/>
      <c r="EG514" s="62"/>
      <c r="EH514" s="62"/>
      <c r="EI514" s="62"/>
      <c r="EJ514" s="62"/>
      <c r="EK514" s="62"/>
      <c r="EL514" s="62"/>
      <c r="EM514" s="62"/>
      <c r="EN514" s="62"/>
      <c r="EO514" s="62"/>
      <c r="EP514" s="62"/>
      <c r="EQ514" s="62"/>
      <c r="ER514" s="62"/>
      <c r="ES514" s="62"/>
      <c r="ET514" s="62"/>
      <c r="EU514" s="62"/>
      <c r="EV514" s="62"/>
      <c r="EW514" s="62"/>
      <c r="EX514" s="62"/>
      <c r="EY514" s="62"/>
      <c r="EZ514" s="62"/>
      <c r="FA514" s="62"/>
      <c r="FB514" s="62"/>
      <c r="FC514" s="62"/>
      <c r="FD514" s="62"/>
      <c r="FE514" s="62"/>
      <c r="FF514" s="62"/>
      <c r="FG514" s="62"/>
      <c r="FH514" s="62"/>
      <c r="FI514" s="62"/>
      <c r="FJ514" s="62"/>
      <c r="FK514" s="62"/>
      <c r="FL514" s="62"/>
      <c r="FM514" s="62"/>
      <c r="FN514" s="62"/>
      <c r="FO514" s="62"/>
      <c r="FP514" s="62"/>
      <c r="FQ514" s="62"/>
      <c r="FR514" s="62"/>
      <c r="FS514" s="62"/>
      <c r="FT514" s="62"/>
      <c r="FU514" s="62"/>
      <c r="FV514" s="62"/>
      <c r="FW514" s="62"/>
      <c r="FX514" s="62"/>
      <c r="FY514" s="62"/>
      <c r="FZ514" s="62"/>
      <c r="GA514" s="62"/>
      <c r="GB514" s="62"/>
      <c r="GC514" s="62"/>
      <c r="GD514" s="62"/>
      <c r="GE514" s="62"/>
      <c r="GF514" s="62"/>
      <c r="GG514" s="62"/>
      <c r="GH514" s="62"/>
      <c r="GI514" s="62"/>
      <c r="GJ514" s="62"/>
      <c r="GK514" s="62"/>
      <c r="GL514" s="62"/>
      <c r="GM514" s="62"/>
      <c r="GN514" s="62"/>
      <c r="GO514" s="62"/>
      <c r="GP514" s="62"/>
      <c r="GQ514" s="62"/>
      <c r="GR514" s="62"/>
      <c r="GS514" s="62"/>
      <c r="GT514" s="62"/>
      <c r="GU514" s="62"/>
      <c r="GV514" s="62"/>
      <c r="GW514" s="62"/>
      <c r="GX514" s="62"/>
      <c r="GY514" s="62"/>
      <c r="GZ514" s="62"/>
      <c r="HA514" s="62"/>
      <c r="HB514" s="62"/>
      <c r="HC514" s="62"/>
      <c r="HD514" s="62"/>
      <c r="HE514" s="62"/>
      <c r="HF514" s="62"/>
      <c r="HG514" s="62"/>
      <c r="HH514" s="62"/>
      <c r="HI514" s="62"/>
      <c r="HJ514" s="62"/>
      <c r="HK514" s="62"/>
      <c r="HL514" s="62"/>
      <c r="HM514" s="62"/>
      <c r="HN514" s="62"/>
      <c r="HO514" s="62"/>
      <c r="HP514" s="62"/>
      <c r="HQ514" s="62"/>
      <c r="HR514" s="62"/>
      <c r="HS514" s="62"/>
      <c r="HT514" s="62"/>
      <c r="HU514" s="62"/>
      <c r="HV514" s="62"/>
      <c r="HW514" s="62"/>
      <c r="HX514" s="62"/>
      <c r="HY514" s="62"/>
      <c r="HZ514" s="62"/>
      <c r="IA514" s="62"/>
      <c r="IB514" s="62"/>
      <c r="IC514" s="62"/>
      <c r="ID514" s="62"/>
      <c r="IE514" s="62"/>
      <c r="IF514" s="62"/>
      <c r="IG514" s="62"/>
      <c r="IH514" s="62"/>
      <c r="II514" s="62"/>
      <c r="IJ514" s="62"/>
      <c r="IK514" s="62"/>
      <c r="IL514" s="62"/>
      <c r="IM514" s="62"/>
      <c r="IN514" s="62"/>
      <c r="IO514" s="62"/>
      <c r="IP514" s="62"/>
      <c r="IQ514" s="62"/>
      <c r="IR514" s="62"/>
      <c r="IS514" s="62"/>
      <c r="IT514" s="62"/>
      <c r="IU514" s="62"/>
      <c r="IV514" s="62"/>
      <c r="IW514" s="62"/>
      <c r="IX514" s="62"/>
      <c r="IY514" s="62"/>
      <c r="IZ514" s="62"/>
      <c r="JA514" s="62"/>
      <c r="JB514" s="62"/>
      <c r="JC514" s="62"/>
      <c r="JD514" s="62"/>
      <c r="JE514" s="62"/>
      <c r="JF514" s="62"/>
      <c r="JG514" s="62"/>
      <c r="JH514" s="62"/>
      <c r="JI514" s="62"/>
      <c r="JJ514" s="62"/>
      <c r="JK514" s="62"/>
      <c r="JL514" s="62"/>
      <c r="JM514" s="62"/>
      <c r="JN514" s="62"/>
      <c r="JO514" s="62"/>
      <c r="JP514" s="62"/>
      <c r="JQ514" s="62"/>
      <c r="JR514" s="62"/>
      <c r="JS514" s="62"/>
      <c r="JT514" s="62"/>
      <c r="JU514" s="62"/>
      <c r="JV514" s="62"/>
      <c r="JW514" s="62"/>
      <c r="JX514" s="62"/>
      <c r="JY514" s="62"/>
      <c r="JZ514" s="62"/>
      <c r="KA514" s="62"/>
      <c r="KB514" s="62"/>
      <c r="KC514" s="62"/>
      <c r="KD514" s="62"/>
      <c r="KE514" s="62"/>
      <c r="KF514" s="62"/>
      <c r="KG514" s="62"/>
      <c r="KH514" s="62"/>
      <c r="KI514" s="62"/>
      <c r="KJ514" s="62"/>
      <c r="KK514" s="62"/>
      <c r="KL514" s="62"/>
      <c r="KM514" s="62"/>
    </row>
    <row r="515" spans="3:299" s="13" customFormat="1" x14ac:dyDescent="0.25">
      <c r="C515" s="62"/>
      <c r="D515" s="62"/>
      <c r="E515" s="62"/>
      <c r="F515" s="62"/>
      <c r="I515" s="14"/>
      <c r="J515" s="63"/>
      <c r="K515" s="14"/>
      <c r="L515" s="63"/>
      <c r="M515" s="63"/>
      <c r="Q515" s="51"/>
      <c r="BU515" s="62"/>
      <c r="BV515" s="62"/>
      <c r="BW515" s="62"/>
      <c r="BX515" s="62"/>
      <c r="BY515" s="62"/>
      <c r="BZ515" s="62"/>
      <c r="CA515" s="62"/>
      <c r="CB515" s="62"/>
      <c r="CC515" s="62"/>
      <c r="CD515" s="62"/>
      <c r="CE515" s="62"/>
      <c r="CF515" s="62"/>
      <c r="CG515" s="62"/>
      <c r="CH515" s="62"/>
      <c r="CI515" s="62"/>
      <c r="CJ515" s="62"/>
      <c r="CK515" s="62"/>
      <c r="CL515" s="62"/>
      <c r="CM515" s="62"/>
      <c r="CN515" s="62"/>
      <c r="CO515" s="62"/>
      <c r="CP515" s="62"/>
      <c r="CQ515" s="62"/>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O515" s="62"/>
      <c r="DP515" s="62"/>
      <c r="DQ515" s="62"/>
      <c r="DR515" s="62"/>
      <c r="DS515" s="62"/>
      <c r="DT515" s="62"/>
      <c r="DU515" s="62"/>
      <c r="DV515" s="62"/>
      <c r="DW515" s="62"/>
      <c r="DX515" s="62"/>
      <c r="DY515" s="62"/>
      <c r="DZ515" s="62"/>
      <c r="EA515" s="62"/>
      <c r="EB515" s="62"/>
      <c r="EC515" s="62"/>
      <c r="ED515" s="62"/>
      <c r="EE515" s="62"/>
      <c r="EF515" s="62"/>
      <c r="EG515" s="62"/>
      <c r="EH515" s="62"/>
      <c r="EI515" s="62"/>
      <c r="EJ515" s="62"/>
      <c r="EK515" s="62"/>
      <c r="EL515" s="62"/>
      <c r="EM515" s="62"/>
      <c r="EN515" s="62"/>
      <c r="EO515" s="62"/>
      <c r="EP515" s="62"/>
      <c r="EQ515" s="62"/>
      <c r="ER515" s="62"/>
      <c r="ES515" s="62"/>
      <c r="ET515" s="62"/>
      <c r="EU515" s="62"/>
      <c r="EV515" s="62"/>
      <c r="EW515" s="62"/>
      <c r="EX515" s="62"/>
      <c r="EY515" s="62"/>
      <c r="EZ515" s="62"/>
      <c r="FA515" s="62"/>
      <c r="FB515" s="62"/>
      <c r="FC515" s="62"/>
      <c r="FD515" s="62"/>
      <c r="FE515" s="62"/>
      <c r="FF515" s="62"/>
      <c r="FG515" s="62"/>
      <c r="FH515" s="62"/>
      <c r="FI515" s="62"/>
      <c r="FJ515" s="62"/>
      <c r="FK515" s="62"/>
      <c r="FL515" s="62"/>
      <c r="FM515" s="62"/>
      <c r="FN515" s="62"/>
      <c r="FO515" s="62"/>
      <c r="FP515" s="62"/>
      <c r="FQ515" s="62"/>
      <c r="FR515" s="62"/>
      <c r="FS515" s="62"/>
      <c r="FT515" s="62"/>
      <c r="FU515" s="62"/>
      <c r="FV515" s="62"/>
      <c r="FW515" s="62"/>
      <c r="FX515" s="62"/>
      <c r="FY515" s="62"/>
      <c r="FZ515" s="62"/>
      <c r="GA515" s="62"/>
      <c r="GB515" s="62"/>
      <c r="GC515" s="62"/>
      <c r="GD515" s="62"/>
      <c r="GE515" s="62"/>
      <c r="GF515" s="62"/>
      <c r="GG515" s="62"/>
      <c r="GH515" s="62"/>
      <c r="GI515" s="62"/>
      <c r="GJ515" s="62"/>
      <c r="GK515" s="62"/>
      <c r="GL515" s="62"/>
      <c r="GM515" s="62"/>
      <c r="GN515" s="62"/>
      <c r="GO515" s="62"/>
      <c r="GP515" s="62"/>
      <c r="GQ515" s="62"/>
      <c r="GR515" s="62"/>
      <c r="GS515" s="62"/>
      <c r="GT515" s="62"/>
      <c r="GU515" s="62"/>
      <c r="GV515" s="62"/>
      <c r="GW515" s="62"/>
      <c r="GX515" s="62"/>
      <c r="GY515" s="62"/>
      <c r="GZ515" s="62"/>
      <c r="HA515" s="62"/>
      <c r="HB515" s="62"/>
      <c r="HC515" s="62"/>
      <c r="HD515" s="62"/>
      <c r="HE515" s="62"/>
      <c r="HF515" s="62"/>
      <c r="HG515" s="62"/>
      <c r="HH515" s="62"/>
      <c r="HI515" s="62"/>
      <c r="HJ515" s="62"/>
      <c r="HK515" s="62"/>
      <c r="HL515" s="62"/>
      <c r="HM515" s="62"/>
      <c r="HN515" s="62"/>
      <c r="HO515" s="62"/>
      <c r="HP515" s="62"/>
      <c r="HQ515" s="62"/>
      <c r="HR515" s="62"/>
      <c r="HS515" s="62"/>
      <c r="HT515" s="62"/>
      <c r="HU515" s="62"/>
      <c r="HV515" s="62"/>
      <c r="HW515" s="62"/>
      <c r="HX515" s="62"/>
      <c r="HY515" s="62"/>
      <c r="HZ515" s="62"/>
      <c r="IA515" s="62"/>
      <c r="IB515" s="62"/>
      <c r="IC515" s="62"/>
      <c r="ID515" s="62"/>
      <c r="IE515" s="62"/>
      <c r="IF515" s="62"/>
      <c r="IG515" s="62"/>
      <c r="IH515" s="62"/>
      <c r="II515" s="62"/>
      <c r="IJ515" s="62"/>
      <c r="IK515" s="62"/>
      <c r="IL515" s="62"/>
      <c r="IM515" s="62"/>
      <c r="IN515" s="62"/>
      <c r="IO515" s="62"/>
      <c r="IP515" s="62"/>
      <c r="IQ515" s="62"/>
      <c r="IR515" s="62"/>
      <c r="IS515" s="62"/>
      <c r="IT515" s="62"/>
      <c r="IU515" s="62"/>
      <c r="IV515" s="62"/>
      <c r="IW515" s="62"/>
      <c r="IX515" s="62"/>
      <c r="IY515" s="62"/>
      <c r="IZ515" s="62"/>
      <c r="JA515" s="62"/>
      <c r="JB515" s="62"/>
      <c r="JC515" s="62"/>
      <c r="JD515" s="62"/>
      <c r="JE515" s="62"/>
      <c r="JF515" s="62"/>
      <c r="JG515" s="62"/>
      <c r="JH515" s="62"/>
      <c r="JI515" s="62"/>
      <c r="JJ515" s="62"/>
      <c r="JK515" s="62"/>
      <c r="JL515" s="62"/>
      <c r="JM515" s="62"/>
      <c r="JN515" s="62"/>
      <c r="JO515" s="62"/>
      <c r="JP515" s="62"/>
      <c r="JQ515" s="62"/>
      <c r="JR515" s="62"/>
      <c r="JS515" s="62"/>
      <c r="JT515" s="62"/>
      <c r="JU515" s="62"/>
      <c r="JV515" s="62"/>
      <c r="JW515" s="62"/>
      <c r="JX515" s="62"/>
      <c r="JY515" s="62"/>
      <c r="JZ515" s="62"/>
      <c r="KA515" s="62"/>
      <c r="KB515" s="62"/>
      <c r="KC515" s="62"/>
      <c r="KD515" s="62"/>
      <c r="KE515" s="62"/>
      <c r="KF515" s="62"/>
      <c r="KG515" s="62"/>
      <c r="KH515" s="62"/>
      <c r="KI515" s="62"/>
      <c r="KJ515" s="62"/>
      <c r="KK515" s="62"/>
      <c r="KL515" s="62"/>
      <c r="KM515" s="62"/>
    </row>
    <row r="516" spans="3:299" s="13" customFormat="1" x14ac:dyDescent="0.25">
      <c r="C516" s="62"/>
      <c r="D516" s="62"/>
      <c r="E516" s="62"/>
      <c r="F516" s="62"/>
      <c r="I516" s="14"/>
      <c r="J516" s="63"/>
      <c r="K516" s="14"/>
      <c r="L516" s="63"/>
      <c r="M516" s="63"/>
      <c r="Q516" s="51"/>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O516" s="62"/>
      <c r="DP516" s="62"/>
      <c r="DQ516" s="62"/>
      <c r="DR516" s="62"/>
      <c r="DS516" s="62"/>
      <c r="DT516" s="62"/>
      <c r="DU516" s="62"/>
      <c r="DV516" s="62"/>
      <c r="DW516" s="62"/>
      <c r="DX516" s="62"/>
      <c r="DY516" s="62"/>
      <c r="DZ516" s="62"/>
      <c r="EA516" s="62"/>
      <c r="EB516" s="62"/>
      <c r="EC516" s="62"/>
      <c r="ED516" s="62"/>
      <c r="EE516" s="62"/>
      <c r="EF516" s="62"/>
      <c r="EG516" s="62"/>
      <c r="EH516" s="62"/>
      <c r="EI516" s="62"/>
      <c r="EJ516" s="62"/>
      <c r="EK516" s="62"/>
      <c r="EL516" s="62"/>
      <c r="EM516" s="62"/>
      <c r="EN516" s="62"/>
      <c r="EO516" s="62"/>
      <c r="EP516" s="62"/>
      <c r="EQ516" s="62"/>
      <c r="ER516" s="62"/>
      <c r="ES516" s="62"/>
      <c r="ET516" s="62"/>
      <c r="EU516" s="62"/>
      <c r="EV516" s="62"/>
      <c r="EW516" s="62"/>
      <c r="EX516" s="62"/>
      <c r="EY516" s="62"/>
      <c r="EZ516" s="62"/>
      <c r="FA516" s="62"/>
      <c r="FB516" s="62"/>
      <c r="FC516" s="62"/>
      <c r="FD516" s="62"/>
      <c r="FE516" s="62"/>
      <c r="FF516" s="62"/>
      <c r="FG516" s="62"/>
      <c r="FH516" s="62"/>
      <c r="FI516" s="62"/>
      <c r="FJ516" s="62"/>
      <c r="FK516" s="62"/>
      <c r="FL516" s="62"/>
      <c r="FM516" s="62"/>
      <c r="FN516" s="62"/>
      <c r="FO516" s="62"/>
      <c r="FP516" s="62"/>
      <c r="FQ516" s="62"/>
      <c r="FR516" s="62"/>
      <c r="FS516" s="62"/>
      <c r="FT516" s="62"/>
      <c r="FU516" s="62"/>
      <c r="FV516" s="62"/>
      <c r="FW516" s="62"/>
      <c r="FX516" s="62"/>
      <c r="FY516" s="62"/>
      <c r="FZ516" s="62"/>
      <c r="GA516" s="62"/>
      <c r="GB516" s="62"/>
      <c r="GC516" s="62"/>
      <c r="GD516" s="62"/>
      <c r="GE516" s="62"/>
      <c r="GF516" s="62"/>
      <c r="GG516" s="62"/>
      <c r="GH516" s="62"/>
      <c r="GI516" s="62"/>
      <c r="GJ516" s="62"/>
      <c r="GK516" s="62"/>
      <c r="GL516" s="62"/>
      <c r="GM516" s="62"/>
      <c r="GN516" s="62"/>
      <c r="GO516" s="62"/>
      <c r="GP516" s="62"/>
      <c r="GQ516" s="62"/>
      <c r="GR516" s="62"/>
      <c r="GS516" s="62"/>
      <c r="GT516" s="62"/>
      <c r="GU516" s="62"/>
      <c r="GV516" s="62"/>
      <c r="GW516" s="62"/>
      <c r="GX516" s="62"/>
      <c r="GY516" s="62"/>
      <c r="GZ516" s="62"/>
      <c r="HA516" s="62"/>
      <c r="HB516" s="62"/>
      <c r="HC516" s="62"/>
      <c r="HD516" s="62"/>
      <c r="HE516" s="62"/>
      <c r="HF516" s="62"/>
      <c r="HG516" s="62"/>
      <c r="HH516" s="62"/>
      <c r="HI516" s="62"/>
      <c r="HJ516" s="62"/>
      <c r="HK516" s="62"/>
      <c r="HL516" s="62"/>
      <c r="HM516" s="62"/>
      <c r="HN516" s="62"/>
      <c r="HO516" s="62"/>
      <c r="HP516" s="62"/>
      <c r="HQ516" s="62"/>
      <c r="HR516" s="62"/>
      <c r="HS516" s="62"/>
      <c r="HT516" s="62"/>
      <c r="HU516" s="62"/>
      <c r="HV516" s="62"/>
      <c r="HW516" s="62"/>
      <c r="HX516" s="62"/>
      <c r="HY516" s="62"/>
      <c r="HZ516" s="62"/>
      <c r="IA516" s="62"/>
      <c r="IB516" s="62"/>
      <c r="IC516" s="62"/>
      <c r="ID516" s="62"/>
      <c r="IE516" s="62"/>
      <c r="IF516" s="62"/>
      <c r="IG516" s="62"/>
      <c r="IH516" s="62"/>
      <c r="II516" s="62"/>
      <c r="IJ516" s="62"/>
      <c r="IK516" s="62"/>
      <c r="IL516" s="62"/>
      <c r="IM516" s="62"/>
      <c r="IN516" s="62"/>
      <c r="IO516" s="62"/>
      <c r="IP516" s="62"/>
      <c r="IQ516" s="62"/>
      <c r="IR516" s="62"/>
      <c r="IS516" s="62"/>
      <c r="IT516" s="62"/>
      <c r="IU516" s="62"/>
      <c r="IV516" s="62"/>
      <c r="IW516" s="62"/>
      <c r="IX516" s="62"/>
      <c r="IY516" s="62"/>
      <c r="IZ516" s="62"/>
      <c r="JA516" s="62"/>
      <c r="JB516" s="62"/>
      <c r="JC516" s="62"/>
      <c r="JD516" s="62"/>
      <c r="JE516" s="62"/>
      <c r="JF516" s="62"/>
      <c r="JG516" s="62"/>
      <c r="JH516" s="62"/>
      <c r="JI516" s="62"/>
      <c r="JJ516" s="62"/>
      <c r="JK516" s="62"/>
      <c r="JL516" s="62"/>
      <c r="JM516" s="62"/>
      <c r="JN516" s="62"/>
      <c r="JO516" s="62"/>
      <c r="JP516" s="62"/>
      <c r="JQ516" s="62"/>
      <c r="JR516" s="62"/>
      <c r="JS516" s="62"/>
      <c r="JT516" s="62"/>
      <c r="JU516" s="62"/>
      <c r="JV516" s="62"/>
      <c r="JW516" s="62"/>
      <c r="JX516" s="62"/>
      <c r="JY516" s="62"/>
      <c r="JZ516" s="62"/>
      <c r="KA516" s="62"/>
      <c r="KB516" s="62"/>
      <c r="KC516" s="62"/>
      <c r="KD516" s="62"/>
      <c r="KE516" s="62"/>
      <c r="KF516" s="62"/>
      <c r="KG516" s="62"/>
      <c r="KH516" s="62"/>
      <c r="KI516" s="62"/>
      <c r="KJ516" s="62"/>
      <c r="KK516" s="62"/>
      <c r="KL516" s="62"/>
      <c r="KM516" s="62"/>
    </row>
    <row r="517" spans="3:299" s="13" customFormat="1" x14ac:dyDescent="0.25">
      <c r="C517" s="62"/>
      <c r="D517" s="62"/>
      <c r="E517" s="62"/>
      <c r="F517" s="62"/>
      <c r="I517" s="14"/>
      <c r="J517" s="63"/>
      <c r="K517" s="14"/>
      <c r="L517" s="63"/>
      <c r="M517" s="63"/>
      <c r="Q517" s="51"/>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c r="CS517" s="62"/>
      <c r="CT517" s="62"/>
      <c r="CU517" s="62"/>
      <c r="CV517" s="62"/>
      <c r="CW517" s="62"/>
      <c r="CX517" s="62"/>
      <c r="CY517" s="62"/>
      <c r="CZ517" s="62"/>
      <c r="DA517" s="62"/>
      <c r="DB517" s="62"/>
      <c r="DC517" s="62"/>
      <c r="DD517" s="62"/>
      <c r="DE517" s="62"/>
      <c r="DF517" s="62"/>
      <c r="DG517" s="62"/>
      <c r="DH517" s="62"/>
      <c r="DI517" s="62"/>
      <c r="DJ517" s="62"/>
      <c r="DK517" s="62"/>
      <c r="DL517" s="62"/>
      <c r="DM517" s="62"/>
      <c r="DN517" s="62"/>
      <c r="DO517" s="62"/>
      <c r="DP517" s="62"/>
      <c r="DQ517" s="62"/>
      <c r="DR517" s="62"/>
      <c r="DS517" s="62"/>
      <c r="DT517" s="62"/>
      <c r="DU517" s="62"/>
      <c r="DV517" s="62"/>
      <c r="DW517" s="62"/>
      <c r="DX517" s="62"/>
      <c r="DY517" s="62"/>
      <c r="DZ517" s="62"/>
      <c r="EA517" s="62"/>
      <c r="EB517" s="62"/>
      <c r="EC517" s="62"/>
      <c r="ED517" s="62"/>
      <c r="EE517" s="62"/>
      <c r="EF517" s="62"/>
      <c r="EG517" s="62"/>
      <c r="EH517" s="62"/>
      <c r="EI517" s="62"/>
      <c r="EJ517" s="62"/>
      <c r="EK517" s="62"/>
      <c r="EL517" s="62"/>
      <c r="EM517" s="62"/>
      <c r="EN517" s="62"/>
      <c r="EO517" s="62"/>
      <c r="EP517" s="62"/>
      <c r="EQ517" s="62"/>
      <c r="ER517" s="62"/>
      <c r="ES517" s="62"/>
      <c r="ET517" s="62"/>
      <c r="EU517" s="62"/>
      <c r="EV517" s="62"/>
      <c r="EW517" s="62"/>
      <c r="EX517" s="62"/>
      <c r="EY517" s="62"/>
      <c r="EZ517" s="62"/>
      <c r="FA517" s="62"/>
      <c r="FB517" s="62"/>
      <c r="FC517" s="62"/>
      <c r="FD517" s="62"/>
      <c r="FE517" s="62"/>
      <c r="FF517" s="62"/>
      <c r="FG517" s="62"/>
      <c r="FH517" s="62"/>
      <c r="FI517" s="62"/>
      <c r="FJ517" s="62"/>
      <c r="FK517" s="62"/>
      <c r="FL517" s="62"/>
      <c r="FM517" s="62"/>
      <c r="FN517" s="62"/>
      <c r="FO517" s="62"/>
      <c r="FP517" s="62"/>
      <c r="FQ517" s="62"/>
      <c r="FR517" s="62"/>
      <c r="FS517" s="62"/>
      <c r="FT517" s="62"/>
      <c r="FU517" s="62"/>
      <c r="FV517" s="62"/>
      <c r="FW517" s="62"/>
      <c r="FX517" s="62"/>
      <c r="FY517" s="62"/>
      <c r="FZ517" s="62"/>
      <c r="GA517" s="62"/>
      <c r="GB517" s="62"/>
      <c r="GC517" s="62"/>
      <c r="GD517" s="62"/>
      <c r="GE517" s="62"/>
      <c r="GF517" s="62"/>
      <c r="GG517" s="62"/>
      <c r="GH517" s="62"/>
      <c r="GI517" s="62"/>
      <c r="GJ517" s="62"/>
      <c r="GK517" s="62"/>
      <c r="GL517" s="62"/>
      <c r="GM517" s="62"/>
      <c r="GN517" s="62"/>
      <c r="GO517" s="62"/>
      <c r="GP517" s="62"/>
      <c r="GQ517" s="62"/>
      <c r="GR517" s="62"/>
      <c r="GS517" s="62"/>
      <c r="GT517" s="62"/>
      <c r="GU517" s="62"/>
      <c r="GV517" s="62"/>
      <c r="GW517" s="62"/>
      <c r="GX517" s="62"/>
      <c r="GY517" s="62"/>
      <c r="GZ517" s="62"/>
      <c r="HA517" s="62"/>
      <c r="HB517" s="62"/>
      <c r="HC517" s="62"/>
      <c r="HD517" s="62"/>
      <c r="HE517" s="62"/>
      <c r="HF517" s="62"/>
      <c r="HG517" s="62"/>
      <c r="HH517" s="62"/>
      <c r="HI517" s="62"/>
      <c r="HJ517" s="62"/>
      <c r="HK517" s="62"/>
      <c r="HL517" s="62"/>
      <c r="HM517" s="62"/>
      <c r="HN517" s="62"/>
      <c r="HO517" s="62"/>
      <c r="HP517" s="62"/>
      <c r="HQ517" s="62"/>
      <c r="HR517" s="62"/>
      <c r="HS517" s="62"/>
      <c r="HT517" s="62"/>
      <c r="HU517" s="62"/>
      <c r="HV517" s="62"/>
      <c r="HW517" s="62"/>
      <c r="HX517" s="62"/>
      <c r="HY517" s="62"/>
      <c r="HZ517" s="62"/>
      <c r="IA517" s="62"/>
      <c r="IB517" s="62"/>
      <c r="IC517" s="62"/>
      <c r="ID517" s="62"/>
      <c r="IE517" s="62"/>
      <c r="IF517" s="62"/>
      <c r="IG517" s="62"/>
      <c r="IH517" s="62"/>
      <c r="II517" s="62"/>
      <c r="IJ517" s="62"/>
      <c r="IK517" s="62"/>
      <c r="IL517" s="62"/>
      <c r="IM517" s="62"/>
      <c r="IN517" s="62"/>
      <c r="IO517" s="62"/>
      <c r="IP517" s="62"/>
      <c r="IQ517" s="62"/>
      <c r="IR517" s="62"/>
      <c r="IS517" s="62"/>
      <c r="IT517" s="62"/>
      <c r="IU517" s="62"/>
      <c r="IV517" s="62"/>
      <c r="IW517" s="62"/>
      <c r="IX517" s="62"/>
      <c r="IY517" s="62"/>
      <c r="IZ517" s="62"/>
      <c r="JA517" s="62"/>
      <c r="JB517" s="62"/>
      <c r="JC517" s="62"/>
      <c r="JD517" s="62"/>
      <c r="JE517" s="62"/>
      <c r="JF517" s="62"/>
      <c r="JG517" s="62"/>
      <c r="JH517" s="62"/>
      <c r="JI517" s="62"/>
      <c r="JJ517" s="62"/>
      <c r="JK517" s="62"/>
      <c r="JL517" s="62"/>
      <c r="JM517" s="62"/>
      <c r="JN517" s="62"/>
      <c r="JO517" s="62"/>
      <c r="JP517" s="62"/>
      <c r="JQ517" s="62"/>
      <c r="JR517" s="62"/>
      <c r="JS517" s="62"/>
      <c r="JT517" s="62"/>
      <c r="JU517" s="62"/>
      <c r="JV517" s="62"/>
      <c r="JW517" s="62"/>
      <c r="JX517" s="62"/>
      <c r="JY517" s="62"/>
      <c r="JZ517" s="62"/>
      <c r="KA517" s="62"/>
      <c r="KB517" s="62"/>
      <c r="KC517" s="62"/>
      <c r="KD517" s="62"/>
      <c r="KE517" s="62"/>
      <c r="KF517" s="62"/>
      <c r="KG517" s="62"/>
      <c r="KH517" s="62"/>
      <c r="KI517" s="62"/>
      <c r="KJ517" s="62"/>
      <c r="KK517" s="62"/>
      <c r="KL517" s="62"/>
      <c r="KM517" s="62"/>
    </row>
    <row r="518" spans="3:299" s="13" customFormat="1" x14ac:dyDescent="0.25">
      <c r="C518" s="62"/>
      <c r="D518" s="62"/>
      <c r="E518" s="62"/>
      <c r="F518" s="62"/>
      <c r="I518" s="14"/>
      <c r="J518" s="63"/>
      <c r="K518" s="14"/>
      <c r="L518" s="63"/>
      <c r="M518" s="63"/>
      <c r="Q518" s="51"/>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c r="CS518" s="62"/>
      <c r="CT518" s="62"/>
      <c r="CU518" s="62"/>
      <c r="CV518" s="62"/>
      <c r="CW518" s="62"/>
      <c r="CX518" s="62"/>
      <c r="CY518" s="62"/>
      <c r="CZ518" s="62"/>
      <c r="DA518" s="62"/>
      <c r="DB518" s="62"/>
      <c r="DC518" s="62"/>
      <c r="DD518" s="62"/>
      <c r="DE518" s="62"/>
      <c r="DF518" s="62"/>
      <c r="DG518" s="62"/>
      <c r="DH518" s="62"/>
      <c r="DI518" s="62"/>
      <c r="DJ518" s="62"/>
      <c r="DK518" s="62"/>
      <c r="DL518" s="62"/>
      <c r="DM518" s="62"/>
      <c r="DN518" s="62"/>
      <c r="DO518" s="62"/>
      <c r="DP518" s="62"/>
      <c r="DQ518" s="62"/>
      <c r="DR518" s="62"/>
      <c r="DS518" s="62"/>
      <c r="DT518" s="62"/>
      <c r="DU518" s="62"/>
      <c r="DV518" s="62"/>
      <c r="DW518" s="62"/>
      <c r="DX518" s="62"/>
      <c r="DY518" s="62"/>
      <c r="DZ518" s="62"/>
      <c r="EA518" s="62"/>
      <c r="EB518" s="62"/>
      <c r="EC518" s="62"/>
      <c r="ED518" s="62"/>
      <c r="EE518" s="62"/>
      <c r="EF518" s="62"/>
      <c r="EG518" s="62"/>
      <c r="EH518" s="62"/>
      <c r="EI518" s="62"/>
      <c r="EJ518" s="62"/>
      <c r="EK518" s="62"/>
      <c r="EL518" s="62"/>
      <c r="EM518" s="62"/>
      <c r="EN518" s="62"/>
      <c r="EO518" s="62"/>
      <c r="EP518" s="62"/>
      <c r="EQ518" s="62"/>
      <c r="ER518" s="62"/>
      <c r="ES518" s="62"/>
      <c r="ET518" s="62"/>
      <c r="EU518" s="62"/>
      <c r="EV518" s="62"/>
      <c r="EW518" s="62"/>
      <c r="EX518" s="62"/>
      <c r="EY518" s="62"/>
      <c r="EZ518" s="62"/>
      <c r="FA518" s="62"/>
      <c r="FB518" s="62"/>
      <c r="FC518" s="62"/>
      <c r="FD518" s="62"/>
      <c r="FE518" s="62"/>
      <c r="FF518" s="62"/>
      <c r="FG518" s="62"/>
      <c r="FH518" s="62"/>
      <c r="FI518" s="62"/>
      <c r="FJ518" s="62"/>
      <c r="FK518" s="62"/>
      <c r="FL518" s="62"/>
      <c r="FM518" s="62"/>
      <c r="FN518" s="62"/>
      <c r="FO518" s="62"/>
      <c r="FP518" s="62"/>
      <c r="FQ518" s="62"/>
      <c r="FR518" s="62"/>
      <c r="FS518" s="62"/>
      <c r="FT518" s="62"/>
      <c r="FU518" s="62"/>
      <c r="FV518" s="62"/>
      <c r="FW518" s="62"/>
      <c r="FX518" s="62"/>
      <c r="FY518" s="62"/>
      <c r="FZ518" s="62"/>
      <c r="GA518" s="62"/>
      <c r="GB518" s="62"/>
      <c r="GC518" s="62"/>
      <c r="GD518" s="62"/>
      <c r="GE518" s="62"/>
      <c r="GF518" s="62"/>
      <c r="GG518" s="62"/>
      <c r="GH518" s="62"/>
      <c r="GI518" s="62"/>
      <c r="GJ518" s="62"/>
      <c r="GK518" s="62"/>
      <c r="GL518" s="62"/>
      <c r="GM518" s="62"/>
      <c r="GN518" s="62"/>
      <c r="GO518" s="62"/>
      <c r="GP518" s="62"/>
      <c r="GQ518" s="62"/>
      <c r="GR518" s="62"/>
      <c r="GS518" s="62"/>
      <c r="GT518" s="62"/>
      <c r="GU518" s="62"/>
      <c r="GV518" s="62"/>
      <c r="GW518" s="62"/>
      <c r="GX518" s="62"/>
      <c r="GY518" s="62"/>
      <c r="GZ518" s="62"/>
      <c r="HA518" s="62"/>
      <c r="HB518" s="62"/>
      <c r="HC518" s="62"/>
      <c r="HD518" s="62"/>
      <c r="HE518" s="62"/>
      <c r="HF518" s="62"/>
      <c r="HG518" s="62"/>
      <c r="HH518" s="62"/>
      <c r="HI518" s="62"/>
      <c r="HJ518" s="62"/>
      <c r="HK518" s="62"/>
      <c r="HL518" s="62"/>
      <c r="HM518" s="62"/>
      <c r="HN518" s="62"/>
      <c r="HO518" s="62"/>
      <c r="HP518" s="62"/>
      <c r="HQ518" s="62"/>
      <c r="HR518" s="62"/>
      <c r="HS518" s="62"/>
      <c r="HT518" s="62"/>
      <c r="HU518" s="62"/>
      <c r="HV518" s="62"/>
      <c r="HW518" s="62"/>
      <c r="HX518" s="62"/>
      <c r="HY518" s="62"/>
      <c r="HZ518" s="62"/>
      <c r="IA518" s="62"/>
      <c r="IB518" s="62"/>
      <c r="IC518" s="62"/>
      <c r="ID518" s="62"/>
      <c r="IE518" s="62"/>
      <c r="IF518" s="62"/>
      <c r="IG518" s="62"/>
      <c r="IH518" s="62"/>
      <c r="II518" s="62"/>
      <c r="IJ518" s="62"/>
      <c r="IK518" s="62"/>
      <c r="IL518" s="62"/>
      <c r="IM518" s="62"/>
      <c r="IN518" s="62"/>
      <c r="IO518" s="62"/>
      <c r="IP518" s="62"/>
      <c r="IQ518" s="62"/>
      <c r="IR518" s="62"/>
      <c r="IS518" s="62"/>
      <c r="IT518" s="62"/>
      <c r="IU518" s="62"/>
      <c r="IV518" s="62"/>
      <c r="IW518" s="62"/>
      <c r="IX518" s="62"/>
      <c r="IY518" s="62"/>
      <c r="IZ518" s="62"/>
      <c r="JA518" s="62"/>
      <c r="JB518" s="62"/>
      <c r="JC518" s="62"/>
      <c r="JD518" s="62"/>
      <c r="JE518" s="62"/>
      <c r="JF518" s="62"/>
      <c r="JG518" s="62"/>
      <c r="JH518" s="62"/>
      <c r="JI518" s="62"/>
      <c r="JJ518" s="62"/>
      <c r="JK518" s="62"/>
      <c r="JL518" s="62"/>
      <c r="JM518" s="62"/>
      <c r="JN518" s="62"/>
      <c r="JO518" s="62"/>
      <c r="JP518" s="62"/>
      <c r="JQ518" s="62"/>
      <c r="JR518" s="62"/>
      <c r="JS518" s="62"/>
      <c r="JT518" s="62"/>
      <c r="JU518" s="62"/>
      <c r="JV518" s="62"/>
      <c r="JW518" s="62"/>
      <c r="JX518" s="62"/>
      <c r="JY518" s="62"/>
      <c r="JZ518" s="62"/>
      <c r="KA518" s="62"/>
      <c r="KB518" s="62"/>
      <c r="KC518" s="62"/>
      <c r="KD518" s="62"/>
      <c r="KE518" s="62"/>
      <c r="KF518" s="62"/>
      <c r="KG518" s="62"/>
      <c r="KH518" s="62"/>
      <c r="KI518" s="62"/>
      <c r="KJ518" s="62"/>
      <c r="KK518" s="62"/>
      <c r="KL518" s="62"/>
      <c r="KM518" s="62"/>
    </row>
    <row r="519" spans="3:299" s="13" customFormat="1" x14ac:dyDescent="0.25">
      <c r="C519" s="62"/>
      <c r="D519" s="62"/>
      <c r="E519" s="62"/>
      <c r="F519" s="62"/>
      <c r="I519" s="14"/>
      <c r="J519" s="63"/>
      <c r="K519" s="14"/>
      <c r="L519" s="63"/>
      <c r="M519" s="63"/>
      <c r="Q519" s="51"/>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c r="CS519" s="62"/>
      <c r="CT519" s="62"/>
      <c r="CU519" s="62"/>
      <c r="CV519" s="62"/>
      <c r="CW519" s="62"/>
      <c r="CX519" s="62"/>
      <c r="CY519" s="62"/>
      <c r="CZ519" s="62"/>
      <c r="DA519" s="62"/>
      <c r="DB519" s="62"/>
      <c r="DC519" s="62"/>
      <c r="DD519" s="62"/>
      <c r="DE519" s="62"/>
      <c r="DF519" s="62"/>
      <c r="DG519" s="62"/>
      <c r="DH519" s="62"/>
      <c r="DI519" s="62"/>
      <c r="DJ519" s="62"/>
      <c r="DK519" s="62"/>
      <c r="DL519" s="62"/>
      <c r="DM519" s="62"/>
      <c r="DN519" s="62"/>
      <c r="DO519" s="62"/>
      <c r="DP519" s="62"/>
      <c r="DQ519" s="62"/>
      <c r="DR519" s="62"/>
      <c r="DS519" s="62"/>
      <c r="DT519" s="62"/>
      <c r="DU519" s="62"/>
      <c r="DV519" s="62"/>
      <c r="DW519" s="62"/>
      <c r="DX519" s="62"/>
      <c r="DY519" s="62"/>
      <c r="DZ519" s="62"/>
      <c r="EA519" s="62"/>
      <c r="EB519" s="62"/>
      <c r="EC519" s="62"/>
      <c r="ED519" s="62"/>
      <c r="EE519" s="62"/>
      <c r="EF519" s="62"/>
      <c r="EG519" s="62"/>
      <c r="EH519" s="62"/>
      <c r="EI519" s="62"/>
      <c r="EJ519" s="62"/>
      <c r="EK519" s="62"/>
      <c r="EL519" s="62"/>
      <c r="EM519" s="62"/>
      <c r="EN519" s="62"/>
      <c r="EO519" s="62"/>
      <c r="EP519" s="62"/>
      <c r="EQ519" s="62"/>
      <c r="ER519" s="62"/>
      <c r="ES519" s="62"/>
      <c r="ET519" s="62"/>
      <c r="EU519" s="62"/>
      <c r="EV519" s="62"/>
      <c r="EW519" s="62"/>
      <c r="EX519" s="62"/>
      <c r="EY519" s="62"/>
      <c r="EZ519" s="62"/>
      <c r="FA519" s="62"/>
      <c r="FB519" s="62"/>
      <c r="FC519" s="62"/>
      <c r="FD519" s="62"/>
      <c r="FE519" s="62"/>
      <c r="FF519" s="62"/>
      <c r="FG519" s="62"/>
      <c r="FH519" s="62"/>
      <c r="FI519" s="62"/>
      <c r="FJ519" s="62"/>
      <c r="FK519" s="62"/>
      <c r="FL519" s="62"/>
      <c r="FM519" s="62"/>
      <c r="FN519" s="62"/>
      <c r="FO519" s="62"/>
      <c r="FP519" s="62"/>
      <c r="FQ519" s="62"/>
      <c r="FR519" s="62"/>
      <c r="FS519" s="62"/>
      <c r="FT519" s="62"/>
      <c r="FU519" s="62"/>
      <c r="FV519" s="62"/>
      <c r="FW519" s="62"/>
      <c r="FX519" s="62"/>
      <c r="FY519" s="62"/>
      <c r="FZ519" s="62"/>
      <c r="GA519" s="62"/>
      <c r="GB519" s="62"/>
      <c r="GC519" s="62"/>
      <c r="GD519" s="62"/>
      <c r="GE519" s="62"/>
      <c r="GF519" s="62"/>
      <c r="GG519" s="62"/>
      <c r="GH519" s="62"/>
      <c r="GI519" s="62"/>
      <c r="GJ519" s="62"/>
      <c r="GK519" s="62"/>
      <c r="GL519" s="62"/>
      <c r="GM519" s="62"/>
      <c r="GN519" s="62"/>
      <c r="GO519" s="62"/>
      <c r="GP519" s="62"/>
      <c r="GQ519" s="62"/>
      <c r="GR519" s="62"/>
      <c r="GS519" s="62"/>
      <c r="GT519" s="62"/>
      <c r="GU519" s="62"/>
      <c r="GV519" s="62"/>
      <c r="GW519" s="62"/>
      <c r="GX519" s="62"/>
      <c r="GY519" s="62"/>
      <c r="GZ519" s="62"/>
      <c r="HA519" s="62"/>
      <c r="HB519" s="62"/>
      <c r="HC519" s="62"/>
      <c r="HD519" s="62"/>
      <c r="HE519" s="62"/>
      <c r="HF519" s="62"/>
      <c r="HG519" s="62"/>
      <c r="HH519" s="62"/>
      <c r="HI519" s="62"/>
      <c r="HJ519" s="62"/>
      <c r="HK519" s="62"/>
      <c r="HL519" s="62"/>
      <c r="HM519" s="62"/>
      <c r="HN519" s="62"/>
      <c r="HO519" s="62"/>
      <c r="HP519" s="62"/>
      <c r="HQ519" s="62"/>
      <c r="HR519" s="62"/>
      <c r="HS519" s="62"/>
      <c r="HT519" s="62"/>
      <c r="HU519" s="62"/>
      <c r="HV519" s="62"/>
      <c r="HW519" s="62"/>
      <c r="HX519" s="62"/>
      <c r="HY519" s="62"/>
      <c r="HZ519" s="62"/>
      <c r="IA519" s="62"/>
      <c r="IB519" s="62"/>
      <c r="IC519" s="62"/>
      <c r="ID519" s="62"/>
      <c r="IE519" s="62"/>
      <c r="IF519" s="62"/>
      <c r="IG519" s="62"/>
      <c r="IH519" s="62"/>
      <c r="II519" s="62"/>
      <c r="IJ519" s="62"/>
      <c r="IK519" s="62"/>
      <c r="IL519" s="62"/>
      <c r="IM519" s="62"/>
      <c r="IN519" s="62"/>
      <c r="IO519" s="62"/>
      <c r="IP519" s="62"/>
      <c r="IQ519" s="62"/>
      <c r="IR519" s="62"/>
      <c r="IS519" s="62"/>
      <c r="IT519" s="62"/>
      <c r="IU519" s="62"/>
      <c r="IV519" s="62"/>
      <c r="IW519" s="62"/>
      <c r="IX519" s="62"/>
      <c r="IY519" s="62"/>
      <c r="IZ519" s="62"/>
      <c r="JA519" s="62"/>
      <c r="JB519" s="62"/>
      <c r="JC519" s="62"/>
      <c r="JD519" s="62"/>
      <c r="JE519" s="62"/>
      <c r="JF519" s="62"/>
      <c r="JG519" s="62"/>
      <c r="JH519" s="62"/>
      <c r="JI519" s="62"/>
      <c r="JJ519" s="62"/>
      <c r="JK519" s="62"/>
      <c r="JL519" s="62"/>
      <c r="JM519" s="62"/>
      <c r="JN519" s="62"/>
      <c r="JO519" s="62"/>
      <c r="JP519" s="62"/>
      <c r="JQ519" s="62"/>
      <c r="JR519" s="62"/>
      <c r="JS519" s="62"/>
      <c r="JT519" s="62"/>
      <c r="JU519" s="62"/>
      <c r="JV519" s="62"/>
      <c r="JW519" s="62"/>
      <c r="JX519" s="62"/>
      <c r="JY519" s="62"/>
      <c r="JZ519" s="62"/>
      <c r="KA519" s="62"/>
      <c r="KB519" s="62"/>
      <c r="KC519" s="62"/>
      <c r="KD519" s="62"/>
      <c r="KE519" s="62"/>
      <c r="KF519" s="62"/>
      <c r="KG519" s="62"/>
      <c r="KH519" s="62"/>
      <c r="KI519" s="62"/>
      <c r="KJ519" s="62"/>
      <c r="KK519" s="62"/>
      <c r="KL519" s="62"/>
      <c r="KM519" s="62"/>
    </row>
    <row r="520" spans="3:299" s="13" customFormat="1" x14ac:dyDescent="0.25">
      <c r="C520" s="62"/>
      <c r="D520" s="62"/>
      <c r="E520" s="62"/>
      <c r="F520" s="62"/>
      <c r="I520" s="14"/>
      <c r="J520" s="63"/>
      <c r="K520" s="14"/>
      <c r="L520" s="63"/>
      <c r="M520" s="63"/>
      <c r="Q520" s="51"/>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c r="CS520" s="62"/>
      <c r="CT520" s="62"/>
      <c r="CU520" s="62"/>
      <c r="CV520" s="62"/>
      <c r="CW520" s="62"/>
      <c r="CX520" s="62"/>
      <c r="CY520" s="62"/>
      <c r="CZ520" s="62"/>
      <c r="DA520" s="62"/>
      <c r="DB520" s="62"/>
      <c r="DC520" s="62"/>
      <c r="DD520" s="62"/>
      <c r="DE520" s="62"/>
      <c r="DF520" s="62"/>
      <c r="DG520" s="62"/>
      <c r="DH520" s="62"/>
      <c r="DI520" s="62"/>
      <c r="DJ520" s="62"/>
      <c r="DK520" s="62"/>
      <c r="DL520" s="62"/>
      <c r="DM520" s="62"/>
      <c r="DN520" s="62"/>
      <c r="DO520" s="62"/>
      <c r="DP520" s="62"/>
      <c r="DQ520" s="62"/>
      <c r="DR520" s="62"/>
      <c r="DS520" s="62"/>
      <c r="DT520" s="62"/>
      <c r="DU520" s="62"/>
      <c r="DV520" s="62"/>
      <c r="DW520" s="62"/>
      <c r="DX520" s="62"/>
      <c r="DY520" s="62"/>
      <c r="DZ520" s="62"/>
      <c r="EA520" s="62"/>
      <c r="EB520" s="62"/>
      <c r="EC520" s="62"/>
      <c r="ED520" s="62"/>
      <c r="EE520" s="62"/>
      <c r="EF520" s="62"/>
      <c r="EG520" s="62"/>
      <c r="EH520" s="62"/>
      <c r="EI520" s="62"/>
      <c r="EJ520" s="62"/>
      <c r="EK520" s="62"/>
      <c r="EL520" s="62"/>
      <c r="EM520" s="62"/>
      <c r="EN520" s="62"/>
      <c r="EO520" s="62"/>
      <c r="EP520" s="62"/>
      <c r="EQ520" s="62"/>
      <c r="ER520" s="62"/>
      <c r="ES520" s="62"/>
      <c r="ET520" s="62"/>
      <c r="EU520" s="62"/>
      <c r="EV520" s="62"/>
      <c r="EW520" s="62"/>
      <c r="EX520" s="62"/>
      <c r="EY520" s="62"/>
      <c r="EZ520" s="62"/>
      <c r="FA520" s="62"/>
      <c r="FB520" s="62"/>
      <c r="FC520" s="62"/>
      <c r="FD520" s="62"/>
      <c r="FE520" s="62"/>
      <c r="FF520" s="62"/>
      <c r="FG520" s="62"/>
      <c r="FH520" s="62"/>
      <c r="FI520" s="62"/>
      <c r="FJ520" s="62"/>
      <c r="FK520" s="62"/>
      <c r="FL520" s="62"/>
      <c r="FM520" s="62"/>
      <c r="FN520" s="62"/>
      <c r="FO520" s="62"/>
      <c r="FP520" s="62"/>
      <c r="FQ520" s="62"/>
      <c r="FR520" s="62"/>
      <c r="FS520" s="62"/>
      <c r="FT520" s="62"/>
      <c r="FU520" s="62"/>
      <c r="FV520" s="62"/>
      <c r="FW520" s="62"/>
      <c r="FX520" s="62"/>
      <c r="FY520" s="62"/>
      <c r="FZ520" s="62"/>
      <c r="GA520" s="62"/>
      <c r="GB520" s="62"/>
      <c r="GC520" s="62"/>
      <c r="GD520" s="62"/>
      <c r="GE520" s="62"/>
      <c r="GF520" s="62"/>
      <c r="GG520" s="62"/>
      <c r="GH520" s="62"/>
      <c r="GI520" s="62"/>
      <c r="GJ520" s="62"/>
      <c r="GK520" s="62"/>
      <c r="GL520" s="62"/>
      <c r="GM520" s="62"/>
      <c r="GN520" s="62"/>
      <c r="GO520" s="62"/>
      <c r="GP520" s="62"/>
      <c r="GQ520" s="62"/>
      <c r="GR520" s="62"/>
      <c r="GS520" s="62"/>
      <c r="GT520" s="62"/>
      <c r="GU520" s="62"/>
      <c r="GV520" s="62"/>
      <c r="GW520" s="62"/>
      <c r="GX520" s="62"/>
      <c r="GY520" s="62"/>
      <c r="GZ520" s="62"/>
      <c r="HA520" s="62"/>
      <c r="HB520" s="62"/>
      <c r="HC520" s="62"/>
      <c r="HD520" s="62"/>
      <c r="HE520" s="62"/>
      <c r="HF520" s="62"/>
      <c r="HG520" s="62"/>
      <c r="HH520" s="62"/>
      <c r="HI520" s="62"/>
      <c r="HJ520" s="62"/>
      <c r="HK520" s="62"/>
      <c r="HL520" s="62"/>
      <c r="HM520" s="62"/>
      <c r="HN520" s="62"/>
      <c r="HO520" s="62"/>
      <c r="HP520" s="62"/>
      <c r="HQ520" s="62"/>
      <c r="HR520" s="62"/>
      <c r="HS520" s="62"/>
      <c r="HT520" s="62"/>
      <c r="HU520" s="62"/>
      <c r="HV520" s="62"/>
      <c r="HW520" s="62"/>
      <c r="HX520" s="62"/>
      <c r="HY520" s="62"/>
      <c r="HZ520" s="62"/>
      <c r="IA520" s="62"/>
      <c r="IB520" s="62"/>
      <c r="IC520" s="62"/>
      <c r="ID520" s="62"/>
      <c r="IE520" s="62"/>
      <c r="IF520" s="62"/>
      <c r="IG520" s="62"/>
      <c r="IH520" s="62"/>
      <c r="II520" s="62"/>
      <c r="IJ520" s="62"/>
      <c r="IK520" s="62"/>
      <c r="IL520" s="62"/>
      <c r="IM520" s="62"/>
      <c r="IN520" s="62"/>
      <c r="IO520" s="62"/>
      <c r="IP520" s="62"/>
      <c r="IQ520" s="62"/>
      <c r="IR520" s="62"/>
      <c r="IS520" s="62"/>
      <c r="IT520" s="62"/>
      <c r="IU520" s="62"/>
      <c r="IV520" s="62"/>
      <c r="IW520" s="62"/>
      <c r="IX520" s="62"/>
      <c r="IY520" s="62"/>
      <c r="IZ520" s="62"/>
      <c r="JA520" s="62"/>
      <c r="JB520" s="62"/>
      <c r="JC520" s="62"/>
      <c r="JD520" s="62"/>
      <c r="JE520" s="62"/>
      <c r="JF520" s="62"/>
      <c r="JG520" s="62"/>
      <c r="JH520" s="62"/>
      <c r="JI520" s="62"/>
      <c r="JJ520" s="62"/>
      <c r="JK520" s="62"/>
      <c r="JL520" s="62"/>
      <c r="JM520" s="62"/>
      <c r="JN520" s="62"/>
      <c r="JO520" s="62"/>
      <c r="JP520" s="62"/>
      <c r="JQ520" s="62"/>
      <c r="JR520" s="62"/>
      <c r="JS520" s="62"/>
      <c r="JT520" s="62"/>
      <c r="JU520" s="62"/>
      <c r="JV520" s="62"/>
      <c r="JW520" s="62"/>
      <c r="JX520" s="62"/>
      <c r="JY520" s="62"/>
      <c r="JZ520" s="62"/>
      <c r="KA520" s="62"/>
      <c r="KB520" s="62"/>
      <c r="KC520" s="62"/>
      <c r="KD520" s="62"/>
      <c r="KE520" s="62"/>
      <c r="KF520" s="62"/>
      <c r="KG520" s="62"/>
      <c r="KH520" s="62"/>
      <c r="KI520" s="62"/>
      <c r="KJ520" s="62"/>
      <c r="KK520" s="62"/>
      <c r="KL520" s="62"/>
      <c r="KM520" s="62"/>
    </row>
    <row r="521" spans="3:299" s="13" customFormat="1" x14ac:dyDescent="0.25">
      <c r="C521" s="62"/>
      <c r="D521" s="62"/>
      <c r="E521" s="62"/>
      <c r="F521" s="62"/>
      <c r="I521" s="14"/>
      <c r="J521" s="63"/>
      <c r="K521" s="14"/>
      <c r="L521" s="63"/>
      <c r="M521" s="63"/>
      <c r="Q521" s="51"/>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c r="CS521" s="62"/>
      <c r="CT521" s="62"/>
      <c r="CU521" s="62"/>
      <c r="CV521" s="62"/>
      <c r="CW521" s="62"/>
      <c r="CX521" s="62"/>
      <c r="CY521" s="62"/>
      <c r="CZ521" s="62"/>
      <c r="DA521" s="62"/>
      <c r="DB521" s="62"/>
      <c r="DC521" s="62"/>
      <c r="DD521" s="62"/>
      <c r="DE521" s="62"/>
      <c r="DF521" s="62"/>
      <c r="DG521" s="62"/>
      <c r="DH521" s="62"/>
      <c r="DI521" s="62"/>
      <c r="DJ521" s="62"/>
      <c r="DK521" s="62"/>
      <c r="DL521" s="62"/>
      <c r="DM521" s="62"/>
      <c r="DN521" s="62"/>
      <c r="DO521" s="62"/>
      <c r="DP521" s="62"/>
      <c r="DQ521" s="62"/>
      <c r="DR521" s="62"/>
      <c r="DS521" s="62"/>
      <c r="DT521" s="62"/>
      <c r="DU521" s="62"/>
      <c r="DV521" s="62"/>
      <c r="DW521" s="62"/>
      <c r="DX521" s="62"/>
      <c r="DY521" s="62"/>
      <c r="DZ521" s="62"/>
      <c r="EA521" s="62"/>
      <c r="EB521" s="62"/>
      <c r="EC521" s="62"/>
      <c r="ED521" s="62"/>
      <c r="EE521" s="62"/>
      <c r="EF521" s="62"/>
      <c r="EG521" s="62"/>
      <c r="EH521" s="62"/>
      <c r="EI521" s="62"/>
      <c r="EJ521" s="62"/>
      <c r="EK521" s="62"/>
      <c r="EL521" s="62"/>
      <c r="EM521" s="62"/>
      <c r="EN521" s="62"/>
      <c r="EO521" s="62"/>
      <c r="EP521" s="62"/>
      <c r="EQ521" s="62"/>
      <c r="ER521" s="62"/>
      <c r="ES521" s="62"/>
      <c r="ET521" s="62"/>
      <c r="EU521" s="62"/>
      <c r="EV521" s="62"/>
      <c r="EW521" s="62"/>
      <c r="EX521" s="62"/>
      <c r="EY521" s="62"/>
      <c r="EZ521" s="62"/>
      <c r="FA521" s="62"/>
      <c r="FB521" s="62"/>
      <c r="FC521" s="62"/>
      <c r="FD521" s="62"/>
      <c r="FE521" s="62"/>
      <c r="FF521" s="62"/>
      <c r="FG521" s="62"/>
      <c r="FH521" s="62"/>
      <c r="FI521" s="62"/>
      <c r="FJ521" s="62"/>
      <c r="FK521" s="62"/>
      <c r="FL521" s="62"/>
      <c r="FM521" s="62"/>
      <c r="FN521" s="62"/>
      <c r="FO521" s="62"/>
      <c r="FP521" s="62"/>
      <c r="FQ521" s="62"/>
      <c r="FR521" s="62"/>
      <c r="FS521" s="62"/>
      <c r="FT521" s="62"/>
      <c r="FU521" s="62"/>
      <c r="FV521" s="62"/>
      <c r="FW521" s="62"/>
      <c r="FX521" s="62"/>
      <c r="FY521" s="62"/>
      <c r="FZ521" s="62"/>
      <c r="GA521" s="62"/>
      <c r="GB521" s="62"/>
      <c r="GC521" s="62"/>
      <c r="GD521" s="62"/>
      <c r="GE521" s="62"/>
      <c r="GF521" s="62"/>
      <c r="GG521" s="62"/>
      <c r="GH521" s="62"/>
      <c r="GI521" s="62"/>
      <c r="GJ521" s="62"/>
      <c r="GK521" s="62"/>
      <c r="GL521" s="62"/>
      <c r="GM521" s="62"/>
      <c r="GN521" s="62"/>
      <c r="GO521" s="62"/>
      <c r="GP521" s="62"/>
      <c r="GQ521" s="62"/>
      <c r="GR521" s="62"/>
      <c r="GS521" s="62"/>
      <c r="GT521" s="62"/>
      <c r="GU521" s="62"/>
      <c r="GV521" s="62"/>
      <c r="GW521" s="62"/>
      <c r="GX521" s="62"/>
      <c r="GY521" s="62"/>
      <c r="GZ521" s="62"/>
      <c r="HA521" s="62"/>
      <c r="HB521" s="62"/>
      <c r="HC521" s="62"/>
      <c r="HD521" s="62"/>
      <c r="HE521" s="62"/>
      <c r="HF521" s="62"/>
      <c r="HG521" s="62"/>
      <c r="HH521" s="62"/>
      <c r="HI521" s="62"/>
      <c r="HJ521" s="62"/>
      <c r="HK521" s="62"/>
      <c r="HL521" s="62"/>
      <c r="HM521" s="62"/>
      <c r="HN521" s="62"/>
      <c r="HO521" s="62"/>
      <c r="HP521" s="62"/>
      <c r="HQ521" s="62"/>
      <c r="HR521" s="62"/>
      <c r="HS521" s="62"/>
      <c r="HT521" s="62"/>
      <c r="HU521" s="62"/>
      <c r="HV521" s="62"/>
      <c r="HW521" s="62"/>
      <c r="HX521" s="62"/>
      <c r="HY521" s="62"/>
      <c r="HZ521" s="62"/>
      <c r="IA521" s="62"/>
      <c r="IB521" s="62"/>
      <c r="IC521" s="62"/>
      <c r="ID521" s="62"/>
      <c r="IE521" s="62"/>
      <c r="IF521" s="62"/>
      <c r="IG521" s="62"/>
      <c r="IH521" s="62"/>
      <c r="II521" s="62"/>
      <c r="IJ521" s="62"/>
      <c r="IK521" s="62"/>
      <c r="IL521" s="62"/>
      <c r="IM521" s="62"/>
      <c r="IN521" s="62"/>
      <c r="IO521" s="62"/>
      <c r="IP521" s="62"/>
      <c r="IQ521" s="62"/>
      <c r="IR521" s="62"/>
      <c r="IS521" s="62"/>
      <c r="IT521" s="62"/>
      <c r="IU521" s="62"/>
      <c r="IV521" s="62"/>
      <c r="IW521" s="62"/>
      <c r="IX521" s="62"/>
      <c r="IY521" s="62"/>
      <c r="IZ521" s="62"/>
      <c r="JA521" s="62"/>
      <c r="JB521" s="62"/>
      <c r="JC521" s="62"/>
      <c r="JD521" s="62"/>
      <c r="JE521" s="62"/>
      <c r="JF521" s="62"/>
      <c r="JG521" s="62"/>
      <c r="JH521" s="62"/>
      <c r="JI521" s="62"/>
      <c r="JJ521" s="62"/>
      <c r="JK521" s="62"/>
      <c r="JL521" s="62"/>
      <c r="JM521" s="62"/>
      <c r="JN521" s="62"/>
      <c r="JO521" s="62"/>
      <c r="JP521" s="62"/>
      <c r="JQ521" s="62"/>
      <c r="JR521" s="62"/>
      <c r="JS521" s="62"/>
      <c r="JT521" s="62"/>
      <c r="JU521" s="62"/>
      <c r="JV521" s="62"/>
      <c r="JW521" s="62"/>
      <c r="JX521" s="62"/>
      <c r="JY521" s="62"/>
      <c r="JZ521" s="62"/>
      <c r="KA521" s="62"/>
      <c r="KB521" s="62"/>
      <c r="KC521" s="62"/>
      <c r="KD521" s="62"/>
      <c r="KE521" s="62"/>
      <c r="KF521" s="62"/>
      <c r="KG521" s="62"/>
      <c r="KH521" s="62"/>
      <c r="KI521" s="62"/>
      <c r="KJ521" s="62"/>
      <c r="KK521" s="62"/>
      <c r="KL521" s="62"/>
      <c r="KM521" s="62"/>
    </row>
    <row r="522" spans="3:299" s="13" customFormat="1" x14ac:dyDescent="0.25">
      <c r="C522" s="62"/>
      <c r="D522" s="62"/>
      <c r="E522" s="62"/>
      <c r="F522" s="62"/>
      <c r="I522" s="14"/>
      <c r="J522" s="63"/>
      <c r="K522" s="14"/>
      <c r="L522" s="63"/>
      <c r="M522" s="63"/>
      <c r="Q522" s="51"/>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c r="CS522" s="62"/>
      <c r="CT522" s="62"/>
      <c r="CU522" s="62"/>
      <c r="CV522" s="62"/>
      <c r="CW522" s="62"/>
      <c r="CX522" s="62"/>
      <c r="CY522" s="62"/>
      <c r="CZ522" s="62"/>
      <c r="DA522" s="62"/>
      <c r="DB522" s="62"/>
      <c r="DC522" s="62"/>
      <c r="DD522" s="62"/>
      <c r="DE522" s="62"/>
      <c r="DF522" s="62"/>
      <c r="DG522" s="62"/>
      <c r="DH522" s="62"/>
      <c r="DI522" s="62"/>
      <c r="DJ522" s="62"/>
      <c r="DK522" s="62"/>
      <c r="DL522" s="62"/>
      <c r="DM522" s="62"/>
      <c r="DN522" s="62"/>
      <c r="DO522" s="62"/>
      <c r="DP522" s="62"/>
      <c r="DQ522" s="62"/>
      <c r="DR522" s="62"/>
      <c r="DS522" s="62"/>
      <c r="DT522" s="62"/>
      <c r="DU522" s="62"/>
      <c r="DV522" s="62"/>
      <c r="DW522" s="62"/>
      <c r="DX522" s="62"/>
      <c r="DY522" s="62"/>
      <c r="DZ522" s="62"/>
      <c r="EA522" s="62"/>
      <c r="EB522" s="62"/>
      <c r="EC522" s="62"/>
      <c r="ED522" s="62"/>
      <c r="EE522" s="62"/>
      <c r="EF522" s="62"/>
      <c r="EG522" s="62"/>
      <c r="EH522" s="62"/>
      <c r="EI522" s="62"/>
      <c r="EJ522" s="62"/>
      <c r="EK522" s="62"/>
      <c r="EL522" s="62"/>
      <c r="EM522" s="62"/>
      <c r="EN522" s="62"/>
      <c r="EO522" s="62"/>
      <c r="EP522" s="62"/>
      <c r="EQ522" s="62"/>
      <c r="ER522" s="62"/>
      <c r="ES522" s="62"/>
      <c r="ET522" s="62"/>
      <c r="EU522" s="62"/>
      <c r="EV522" s="62"/>
      <c r="EW522" s="62"/>
      <c r="EX522" s="62"/>
      <c r="EY522" s="62"/>
      <c r="EZ522" s="62"/>
      <c r="FA522" s="62"/>
      <c r="FB522" s="62"/>
      <c r="FC522" s="62"/>
      <c r="FD522" s="62"/>
      <c r="FE522" s="62"/>
      <c r="FF522" s="62"/>
      <c r="FG522" s="62"/>
      <c r="FH522" s="62"/>
      <c r="FI522" s="62"/>
      <c r="FJ522" s="62"/>
      <c r="FK522" s="62"/>
      <c r="FL522" s="62"/>
      <c r="FM522" s="62"/>
      <c r="FN522" s="62"/>
      <c r="FO522" s="62"/>
      <c r="FP522" s="62"/>
      <c r="FQ522" s="62"/>
      <c r="FR522" s="62"/>
      <c r="FS522" s="62"/>
      <c r="FT522" s="62"/>
      <c r="FU522" s="62"/>
      <c r="FV522" s="62"/>
      <c r="FW522" s="62"/>
      <c r="FX522" s="62"/>
      <c r="FY522" s="62"/>
      <c r="FZ522" s="62"/>
      <c r="GA522" s="62"/>
      <c r="GB522" s="62"/>
      <c r="GC522" s="62"/>
      <c r="GD522" s="62"/>
      <c r="GE522" s="62"/>
      <c r="GF522" s="62"/>
      <c r="GG522" s="62"/>
      <c r="GH522" s="62"/>
      <c r="GI522" s="62"/>
      <c r="GJ522" s="62"/>
      <c r="GK522" s="62"/>
      <c r="GL522" s="62"/>
      <c r="GM522" s="62"/>
      <c r="GN522" s="62"/>
      <c r="GO522" s="62"/>
      <c r="GP522" s="62"/>
      <c r="GQ522" s="62"/>
      <c r="GR522" s="62"/>
      <c r="GS522" s="62"/>
      <c r="GT522" s="62"/>
      <c r="GU522" s="62"/>
      <c r="GV522" s="62"/>
      <c r="GW522" s="62"/>
      <c r="GX522" s="62"/>
      <c r="GY522" s="62"/>
      <c r="GZ522" s="62"/>
      <c r="HA522" s="62"/>
      <c r="HB522" s="62"/>
      <c r="HC522" s="62"/>
      <c r="HD522" s="62"/>
      <c r="HE522" s="62"/>
      <c r="HF522" s="62"/>
      <c r="HG522" s="62"/>
      <c r="HH522" s="62"/>
      <c r="HI522" s="62"/>
      <c r="HJ522" s="62"/>
      <c r="HK522" s="62"/>
      <c r="HL522" s="62"/>
      <c r="HM522" s="62"/>
      <c r="HN522" s="62"/>
      <c r="HO522" s="62"/>
      <c r="HP522" s="62"/>
      <c r="HQ522" s="62"/>
      <c r="HR522" s="62"/>
      <c r="HS522" s="62"/>
      <c r="HT522" s="62"/>
      <c r="HU522" s="62"/>
      <c r="HV522" s="62"/>
      <c r="HW522" s="62"/>
      <c r="HX522" s="62"/>
      <c r="HY522" s="62"/>
      <c r="HZ522" s="62"/>
      <c r="IA522" s="62"/>
      <c r="IB522" s="62"/>
      <c r="IC522" s="62"/>
      <c r="ID522" s="62"/>
      <c r="IE522" s="62"/>
      <c r="IF522" s="62"/>
      <c r="IG522" s="62"/>
      <c r="IH522" s="62"/>
      <c r="II522" s="62"/>
      <c r="IJ522" s="62"/>
      <c r="IK522" s="62"/>
      <c r="IL522" s="62"/>
      <c r="IM522" s="62"/>
      <c r="IN522" s="62"/>
      <c r="IO522" s="62"/>
      <c r="IP522" s="62"/>
      <c r="IQ522" s="62"/>
      <c r="IR522" s="62"/>
      <c r="IS522" s="62"/>
      <c r="IT522" s="62"/>
      <c r="IU522" s="62"/>
      <c r="IV522" s="62"/>
      <c r="IW522" s="62"/>
      <c r="IX522" s="62"/>
      <c r="IY522" s="62"/>
      <c r="IZ522" s="62"/>
      <c r="JA522" s="62"/>
      <c r="JB522" s="62"/>
      <c r="JC522" s="62"/>
      <c r="JD522" s="62"/>
      <c r="JE522" s="62"/>
      <c r="JF522" s="62"/>
      <c r="JG522" s="62"/>
      <c r="JH522" s="62"/>
      <c r="JI522" s="62"/>
      <c r="JJ522" s="62"/>
      <c r="JK522" s="62"/>
      <c r="JL522" s="62"/>
      <c r="JM522" s="62"/>
      <c r="JN522" s="62"/>
      <c r="JO522" s="62"/>
      <c r="JP522" s="62"/>
      <c r="JQ522" s="62"/>
      <c r="JR522" s="62"/>
      <c r="JS522" s="62"/>
      <c r="JT522" s="62"/>
      <c r="JU522" s="62"/>
      <c r="JV522" s="62"/>
      <c r="JW522" s="62"/>
      <c r="JX522" s="62"/>
      <c r="JY522" s="62"/>
      <c r="JZ522" s="62"/>
      <c r="KA522" s="62"/>
      <c r="KB522" s="62"/>
      <c r="KC522" s="62"/>
      <c r="KD522" s="62"/>
      <c r="KE522" s="62"/>
      <c r="KF522" s="62"/>
      <c r="KG522" s="62"/>
      <c r="KH522" s="62"/>
      <c r="KI522" s="62"/>
      <c r="KJ522" s="62"/>
      <c r="KK522" s="62"/>
      <c r="KL522" s="62"/>
      <c r="KM522" s="62"/>
    </row>
    <row r="523" spans="3:299" s="13" customFormat="1" x14ac:dyDescent="0.25">
      <c r="C523" s="62"/>
      <c r="D523" s="62"/>
      <c r="E523" s="62"/>
      <c r="F523" s="62"/>
      <c r="I523" s="14"/>
      <c r="J523" s="63"/>
      <c r="K523" s="14"/>
      <c r="L523" s="63"/>
      <c r="M523" s="63"/>
      <c r="Q523" s="51"/>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O523" s="62"/>
      <c r="DP523" s="62"/>
      <c r="DQ523" s="62"/>
      <c r="DR523" s="62"/>
      <c r="DS523" s="62"/>
      <c r="DT523" s="62"/>
      <c r="DU523" s="62"/>
      <c r="DV523" s="62"/>
      <c r="DW523" s="62"/>
      <c r="DX523" s="62"/>
      <c r="DY523" s="62"/>
      <c r="DZ523" s="62"/>
      <c r="EA523" s="62"/>
      <c r="EB523" s="62"/>
      <c r="EC523" s="62"/>
      <c r="ED523" s="62"/>
      <c r="EE523" s="62"/>
      <c r="EF523" s="62"/>
      <c r="EG523" s="62"/>
      <c r="EH523" s="62"/>
      <c r="EI523" s="62"/>
      <c r="EJ523" s="62"/>
      <c r="EK523" s="62"/>
      <c r="EL523" s="62"/>
      <c r="EM523" s="62"/>
      <c r="EN523" s="62"/>
      <c r="EO523" s="62"/>
      <c r="EP523" s="62"/>
      <c r="EQ523" s="62"/>
      <c r="ER523" s="62"/>
      <c r="ES523" s="62"/>
      <c r="ET523" s="62"/>
      <c r="EU523" s="62"/>
      <c r="EV523" s="62"/>
      <c r="EW523" s="62"/>
      <c r="EX523" s="62"/>
      <c r="EY523" s="62"/>
      <c r="EZ523" s="62"/>
      <c r="FA523" s="62"/>
      <c r="FB523" s="62"/>
      <c r="FC523" s="62"/>
      <c r="FD523" s="62"/>
      <c r="FE523" s="62"/>
      <c r="FF523" s="62"/>
      <c r="FG523" s="62"/>
      <c r="FH523" s="62"/>
      <c r="FI523" s="62"/>
      <c r="FJ523" s="62"/>
      <c r="FK523" s="62"/>
      <c r="FL523" s="62"/>
      <c r="FM523" s="62"/>
      <c r="FN523" s="62"/>
      <c r="FO523" s="62"/>
      <c r="FP523" s="62"/>
      <c r="FQ523" s="62"/>
      <c r="FR523" s="62"/>
      <c r="FS523" s="62"/>
      <c r="FT523" s="62"/>
      <c r="FU523" s="62"/>
      <c r="FV523" s="62"/>
      <c r="FW523" s="62"/>
      <c r="FX523" s="62"/>
      <c r="FY523" s="62"/>
      <c r="FZ523" s="62"/>
      <c r="GA523" s="62"/>
      <c r="GB523" s="62"/>
      <c r="GC523" s="62"/>
      <c r="GD523" s="62"/>
      <c r="GE523" s="62"/>
      <c r="GF523" s="62"/>
      <c r="GG523" s="62"/>
      <c r="GH523" s="62"/>
      <c r="GI523" s="62"/>
      <c r="GJ523" s="62"/>
      <c r="GK523" s="62"/>
      <c r="GL523" s="62"/>
      <c r="GM523" s="62"/>
      <c r="GN523" s="62"/>
      <c r="GO523" s="62"/>
      <c r="GP523" s="62"/>
      <c r="GQ523" s="62"/>
      <c r="GR523" s="62"/>
      <c r="GS523" s="62"/>
      <c r="GT523" s="62"/>
      <c r="GU523" s="62"/>
      <c r="GV523" s="62"/>
      <c r="GW523" s="62"/>
      <c r="GX523" s="62"/>
      <c r="GY523" s="62"/>
      <c r="GZ523" s="62"/>
      <c r="HA523" s="62"/>
      <c r="HB523" s="62"/>
      <c r="HC523" s="62"/>
      <c r="HD523" s="62"/>
      <c r="HE523" s="62"/>
      <c r="HF523" s="62"/>
      <c r="HG523" s="62"/>
      <c r="HH523" s="62"/>
      <c r="HI523" s="62"/>
      <c r="HJ523" s="62"/>
      <c r="HK523" s="62"/>
      <c r="HL523" s="62"/>
      <c r="HM523" s="62"/>
      <c r="HN523" s="62"/>
      <c r="HO523" s="62"/>
      <c r="HP523" s="62"/>
      <c r="HQ523" s="62"/>
      <c r="HR523" s="62"/>
      <c r="HS523" s="62"/>
      <c r="HT523" s="62"/>
      <c r="HU523" s="62"/>
      <c r="HV523" s="62"/>
      <c r="HW523" s="62"/>
      <c r="HX523" s="62"/>
      <c r="HY523" s="62"/>
      <c r="HZ523" s="62"/>
      <c r="IA523" s="62"/>
      <c r="IB523" s="62"/>
      <c r="IC523" s="62"/>
      <c r="ID523" s="62"/>
      <c r="IE523" s="62"/>
      <c r="IF523" s="62"/>
      <c r="IG523" s="62"/>
      <c r="IH523" s="62"/>
      <c r="II523" s="62"/>
      <c r="IJ523" s="62"/>
      <c r="IK523" s="62"/>
      <c r="IL523" s="62"/>
      <c r="IM523" s="62"/>
      <c r="IN523" s="62"/>
      <c r="IO523" s="62"/>
      <c r="IP523" s="62"/>
      <c r="IQ523" s="62"/>
      <c r="IR523" s="62"/>
      <c r="IS523" s="62"/>
      <c r="IT523" s="62"/>
      <c r="IU523" s="62"/>
      <c r="IV523" s="62"/>
      <c r="IW523" s="62"/>
      <c r="IX523" s="62"/>
      <c r="IY523" s="62"/>
      <c r="IZ523" s="62"/>
      <c r="JA523" s="62"/>
      <c r="JB523" s="62"/>
      <c r="JC523" s="62"/>
      <c r="JD523" s="62"/>
      <c r="JE523" s="62"/>
      <c r="JF523" s="62"/>
      <c r="JG523" s="62"/>
      <c r="JH523" s="62"/>
      <c r="JI523" s="62"/>
      <c r="JJ523" s="62"/>
      <c r="JK523" s="62"/>
      <c r="JL523" s="62"/>
      <c r="JM523" s="62"/>
      <c r="JN523" s="62"/>
      <c r="JO523" s="62"/>
      <c r="JP523" s="62"/>
      <c r="JQ523" s="62"/>
      <c r="JR523" s="62"/>
      <c r="JS523" s="62"/>
      <c r="JT523" s="62"/>
      <c r="JU523" s="62"/>
      <c r="JV523" s="62"/>
      <c r="JW523" s="62"/>
      <c r="JX523" s="62"/>
      <c r="JY523" s="62"/>
      <c r="JZ523" s="62"/>
      <c r="KA523" s="62"/>
      <c r="KB523" s="62"/>
      <c r="KC523" s="62"/>
      <c r="KD523" s="62"/>
      <c r="KE523" s="62"/>
      <c r="KF523" s="62"/>
      <c r="KG523" s="62"/>
      <c r="KH523" s="62"/>
      <c r="KI523" s="62"/>
      <c r="KJ523" s="62"/>
      <c r="KK523" s="62"/>
      <c r="KL523" s="62"/>
      <c r="KM523" s="62"/>
    </row>
    <row r="524" spans="3:299" s="13" customFormat="1" x14ac:dyDescent="0.25">
      <c r="C524" s="62"/>
      <c r="D524" s="62"/>
      <c r="E524" s="62"/>
      <c r="F524" s="62"/>
      <c r="I524" s="14"/>
      <c r="J524" s="63"/>
      <c r="K524" s="14"/>
      <c r="L524" s="63"/>
      <c r="M524" s="63"/>
      <c r="Q524" s="51"/>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62"/>
      <c r="DT524" s="62"/>
      <c r="DU524" s="62"/>
      <c r="DV524" s="62"/>
      <c r="DW524" s="62"/>
      <c r="DX524" s="62"/>
      <c r="DY524" s="62"/>
      <c r="DZ524" s="62"/>
      <c r="EA524" s="62"/>
      <c r="EB524" s="62"/>
      <c r="EC524" s="62"/>
      <c r="ED524" s="62"/>
      <c r="EE524" s="62"/>
      <c r="EF524" s="62"/>
      <c r="EG524" s="62"/>
      <c r="EH524" s="62"/>
      <c r="EI524" s="62"/>
      <c r="EJ524" s="62"/>
      <c r="EK524" s="62"/>
      <c r="EL524" s="62"/>
      <c r="EM524" s="62"/>
      <c r="EN524" s="62"/>
      <c r="EO524" s="62"/>
      <c r="EP524" s="62"/>
      <c r="EQ524" s="62"/>
      <c r="ER524" s="62"/>
      <c r="ES524" s="62"/>
      <c r="ET524" s="62"/>
      <c r="EU524" s="62"/>
      <c r="EV524" s="62"/>
      <c r="EW524" s="62"/>
      <c r="EX524" s="62"/>
      <c r="EY524" s="62"/>
      <c r="EZ524" s="62"/>
      <c r="FA524" s="62"/>
      <c r="FB524" s="62"/>
      <c r="FC524" s="62"/>
      <c r="FD524" s="62"/>
      <c r="FE524" s="62"/>
      <c r="FF524" s="62"/>
      <c r="FG524" s="62"/>
      <c r="FH524" s="62"/>
      <c r="FI524" s="62"/>
      <c r="FJ524" s="62"/>
      <c r="FK524" s="62"/>
      <c r="FL524" s="62"/>
      <c r="FM524" s="62"/>
      <c r="FN524" s="62"/>
      <c r="FO524" s="62"/>
      <c r="FP524" s="62"/>
      <c r="FQ524" s="62"/>
      <c r="FR524" s="62"/>
      <c r="FS524" s="62"/>
      <c r="FT524" s="62"/>
      <c r="FU524" s="62"/>
      <c r="FV524" s="62"/>
      <c r="FW524" s="62"/>
      <c r="FX524" s="62"/>
      <c r="FY524" s="62"/>
      <c r="FZ524" s="62"/>
      <c r="GA524" s="62"/>
      <c r="GB524" s="62"/>
      <c r="GC524" s="62"/>
      <c r="GD524" s="62"/>
      <c r="GE524" s="62"/>
      <c r="GF524" s="62"/>
      <c r="GG524" s="62"/>
      <c r="GH524" s="62"/>
      <c r="GI524" s="62"/>
      <c r="GJ524" s="62"/>
      <c r="GK524" s="62"/>
      <c r="GL524" s="62"/>
      <c r="GM524" s="62"/>
      <c r="GN524" s="62"/>
      <c r="GO524" s="62"/>
      <c r="GP524" s="62"/>
      <c r="GQ524" s="62"/>
      <c r="GR524" s="62"/>
      <c r="GS524" s="62"/>
      <c r="GT524" s="62"/>
      <c r="GU524" s="62"/>
      <c r="GV524" s="62"/>
      <c r="GW524" s="62"/>
      <c r="GX524" s="62"/>
      <c r="GY524" s="62"/>
      <c r="GZ524" s="62"/>
      <c r="HA524" s="62"/>
      <c r="HB524" s="62"/>
      <c r="HC524" s="62"/>
      <c r="HD524" s="62"/>
      <c r="HE524" s="62"/>
      <c r="HF524" s="62"/>
      <c r="HG524" s="62"/>
      <c r="HH524" s="62"/>
      <c r="HI524" s="62"/>
      <c r="HJ524" s="62"/>
      <c r="HK524" s="62"/>
      <c r="HL524" s="62"/>
      <c r="HM524" s="62"/>
      <c r="HN524" s="62"/>
      <c r="HO524" s="62"/>
      <c r="HP524" s="62"/>
      <c r="HQ524" s="62"/>
      <c r="HR524" s="62"/>
      <c r="HS524" s="62"/>
      <c r="HT524" s="62"/>
      <c r="HU524" s="62"/>
      <c r="HV524" s="62"/>
      <c r="HW524" s="62"/>
      <c r="HX524" s="62"/>
      <c r="HY524" s="62"/>
      <c r="HZ524" s="62"/>
      <c r="IA524" s="62"/>
      <c r="IB524" s="62"/>
      <c r="IC524" s="62"/>
      <c r="ID524" s="62"/>
      <c r="IE524" s="62"/>
      <c r="IF524" s="62"/>
      <c r="IG524" s="62"/>
      <c r="IH524" s="62"/>
      <c r="II524" s="62"/>
      <c r="IJ524" s="62"/>
      <c r="IK524" s="62"/>
      <c r="IL524" s="62"/>
      <c r="IM524" s="62"/>
      <c r="IN524" s="62"/>
      <c r="IO524" s="62"/>
      <c r="IP524" s="62"/>
      <c r="IQ524" s="62"/>
      <c r="IR524" s="62"/>
      <c r="IS524" s="62"/>
      <c r="IT524" s="62"/>
      <c r="IU524" s="62"/>
      <c r="IV524" s="62"/>
      <c r="IW524" s="62"/>
      <c r="IX524" s="62"/>
      <c r="IY524" s="62"/>
      <c r="IZ524" s="62"/>
      <c r="JA524" s="62"/>
      <c r="JB524" s="62"/>
      <c r="JC524" s="62"/>
      <c r="JD524" s="62"/>
      <c r="JE524" s="62"/>
      <c r="JF524" s="62"/>
      <c r="JG524" s="62"/>
      <c r="JH524" s="62"/>
      <c r="JI524" s="62"/>
      <c r="JJ524" s="62"/>
      <c r="JK524" s="62"/>
      <c r="JL524" s="62"/>
      <c r="JM524" s="62"/>
      <c r="JN524" s="62"/>
      <c r="JO524" s="62"/>
      <c r="JP524" s="62"/>
      <c r="JQ524" s="62"/>
      <c r="JR524" s="62"/>
      <c r="JS524" s="62"/>
      <c r="JT524" s="62"/>
      <c r="JU524" s="62"/>
      <c r="JV524" s="62"/>
      <c r="JW524" s="62"/>
      <c r="JX524" s="62"/>
      <c r="JY524" s="62"/>
      <c r="JZ524" s="62"/>
      <c r="KA524" s="62"/>
      <c r="KB524" s="62"/>
      <c r="KC524" s="62"/>
      <c r="KD524" s="62"/>
      <c r="KE524" s="62"/>
      <c r="KF524" s="62"/>
      <c r="KG524" s="62"/>
      <c r="KH524" s="62"/>
      <c r="KI524" s="62"/>
      <c r="KJ524" s="62"/>
      <c r="KK524" s="62"/>
      <c r="KL524" s="62"/>
      <c r="KM524" s="62"/>
    </row>
    <row r="525" spans="3:299" s="13" customFormat="1" x14ac:dyDescent="0.25">
      <c r="C525" s="62"/>
      <c r="D525" s="62"/>
      <c r="E525" s="62"/>
      <c r="F525" s="62"/>
      <c r="I525" s="14"/>
      <c r="J525" s="63"/>
      <c r="K525" s="14"/>
      <c r="L525" s="63"/>
      <c r="M525" s="63"/>
      <c r="Q525" s="51"/>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O525" s="62"/>
      <c r="DP525" s="62"/>
      <c r="DQ525" s="62"/>
      <c r="DR525" s="62"/>
      <c r="DS525" s="62"/>
      <c r="DT525" s="62"/>
      <c r="DU525" s="62"/>
      <c r="DV525" s="62"/>
      <c r="DW525" s="62"/>
      <c r="DX525" s="62"/>
      <c r="DY525" s="62"/>
      <c r="DZ525" s="62"/>
      <c r="EA525" s="62"/>
      <c r="EB525" s="62"/>
      <c r="EC525" s="62"/>
      <c r="ED525" s="62"/>
      <c r="EE525" s="62"/>
      <c r="EF525" s="62"/>
      <c r="EG525" s="62"/>
      <c r="EH525" s="62"/>
      <c r="EI525" s="62"/>
      <c r="EJ525" s="62"/>
      <c r="EK525" s="62"/>
      <c r="EL525" s="62"/>
      <c r="EM525" s="62"/>
      <c r="EN525" s="62"/>
      <c r="EO525" s="62"/>
      <c r="EP525" s="62"/>
      <c r="EQ525" s="62"/>
      <c r="ER525" s="62"/>
      <c r="ES525" s="62"/>
      <c r="ET525" s="62"/>
      <c r="EU525" s="62"/>
      <c r="EV525" s="62"/>
      <c r="EW525" s="62"/>
      <c r="EX525" s="62"/>
      <c r="EY525" s="62"/>
      <c r="EZ525" s="62"/>
      <c r="FA525" s="62"/>
      <c r="FB525" s="62"/>
      <c r="FC525" s="62"/>
      <c r="FD525" s="62"/>
      <c r="FE525" s="62"/>
      <c r="FF525" s="62"/>
      <c r="FG525" s="62"/>
      <c r="FH525" s="62"/>
      <c r="FI525" s="62"/>
      <c r="FJ525" s="62"/>
      <c r="FK525" s="62"/>
      <c r="FL525" s="62"/>
      <c r="FM525" s="62"/>
      <c r="FN525" s="62"/>
      <c r="FO525" s="62"/>
      <c r="FP525" s="62"/>
      <c r="FQ525" s="62"/>
      <c r="FR525" s="62"/>
      <c r="FS525" s="62"/>
      <c r="FT525" s="62"/>
      <c r="FU525" s="62"/>
      <c r="FV525" s="62"/>
      <c r="FW525" s="62"/>
      <c r="FX525" s="62"/>
      <c r="FY525" s="62"/>
      <c r="FZ525" s="62"/>
      <c r="GA525" s="62"/>
      <c r="GB525" s="62"/>
      <c r="GC525" s="62"/>
      <c r="GD525" s="62"/>
      <c r="GE525" s="62"/>
      <c r="GF525" s="62"/>
      <c r="GG525" s="62"/>
      <c r="GH525" s="62"/>
      <c r="GI525" s="62"/>
      <c r="GJ525" s="62"/>
      <c r="GK525" s="62"/>
      <c r="GL525" s="62"/>
      <c r="GM525" s="62"/>
      <c r="GN525" s="62"/>
      <c r="GO525" s="62"/>
      <c r="GP525" s="62"/>
      <c r="GQ525" s="62"/>
      <c r="GR525" s="62"/>
      <c r="GS525" s="62"/>
      <c r="GT525" s="62"/>
      <c r="GU525" s="62"/>
      <c r="GV525" s="62"/>
      <c r="GW525" s="62"/>
      <c r="GX525" s="62"/>
      <c r="GY525" s="62"/>
      <c r="GZ525" s="62"/>
      <c r="HA525" s="62"/>
      <c r="HB525" s="62"/>
      <c r="HC525" s="62"/>
      <c r="HD525" s="62"/>
      <c r="HE525" s="62"/>
      <c r="HF525" s="62"/>
      <c r="HG525" s="62"/>
      <c r="HH525" s="62"/>
      <c r="HI525" s="62"/>
      <c r="HJ525" s="62"/>
      <c r="HK525" s="62"/>
      <c r="HL525" s="62"/>
      <c r="HM525" s="62"/>
      <c r="HN525" s="62"/>
      <c r="HO525" s="62"/>
      <c r="HP525" s="62"/>
      <c r="HQ525" s="62"/>
      <c r="HR525" s="62"/>
      <c r="HS525" s="62"/>
      <c r="HT525" s="62"/>
      <c r="HU525" s="62"/>
      <c r="HV525" s="62"/>
      <c r="HW525" s="62"/>
      <c r="HX525" s="62"/>
      <c r="HY525" s="62"/>
      <c r="HZ525" s="62"/>
      <c r="IA525" s="62"/>
      <c r="IB525" s="62"/>
      <c r="IC525" s="62"/>
      <c r="ID525" s="62"/>
      <c r="IE525" s="62"/>
      <c r="IF525" s="62"/>
      <c r="IG525" s="62"/>
      <c r="IH525" s="62"/>
      <c r="II525" s="62"/>
      <c r="IJ525" s="62"/>
      <c r="IK525" s="62"/>
      <c r="IL525" s="62"/>
      <c r="IM525" s="62"/>
      <c r="IN525" s="62"/>
      <c r="IO525" s="62"/>
      <c r="IP525" s="62"/>
      <c r="IQ525" s="62"/>
      <c r="IR525" s="62"/>
      <c r="IS525" s="62"/>
      <c r="IT525" s="62"/>
      <c r="IU525" s="62"/>
      <c r="IV525" s="62"/>
      <c r="IW525" s="62"/>
      <c r="IX525" s="62"/>
      <c r="IY525" s="62"/>
      <c r="IZ525" s="62"/>
      <c r="JA525" s="62"/>
      <c r="JB525" s="62"/>
      <c r="JC525" s="62"/>
      <c r="JD525" s="62"/>
      <c r="JE525" s="62"/>
      <c r="JF525" s="62"/>
      <c r="JG525" s="62"/>
      <c r="JH525" s="62"/>
      <c r="JI525" s="62"/>
      <c r="JJ525" s="62"/>
      <c r="JK525" s="62"/>
      <c r="JL525" s="62"/>
      <c r="JM525" s="62"/>
      <c r="JN525" s="62"/>
      <c r="JO525" s="62"/>
      <c r="JP525" s="62"/>
      <c r="JQ525" s="62"/>
      <c r="JR525" s="62"/>
      <c r="JS525" s="62"/>
      <c r="JT525" s="62"/>
      <c r="JU525" s="62"/>
      <c r="JV525" s="62"/>
      <c r="JW525" s="62"/>
      <c r="JX525" s="62"/>
      <c r="JY525" s="62"/>
      <c r="JZ525" s="62"/>
      <c r="KA525" s="62"/>
      <c r="KB525" s="62"/>
      <c r="KC525" s="62"/>
      <c r="KD525" s="62"/>
      <c r="KE525" s="62"/>
      <c r="KF525" s="62"/>
      <c r="KG525" s="62"/>
      <c r="KH525" s="62"/>
      <c r="KI525" s="62"/>
      <c r="KJ525" s="62"/>
      <c r="KK525" s="62"/>
      <c r="KL525" s="62"/>
      <c r="KM525" s="62"/>
    </row>
    <row r="526" spans="3:299" s="13" customFormat="1" x14ac:dyDescent="0.25">
      <c r="C526" s="62"/>
      <c r="D526" s="62"/>
      <c r="E526" s="62"/>
      <c r="F526" s="62"/>
      <c r="I526" s="14"/>
      <c r="J526" s="63"/>
      <c r="K526" s="14"/>
      <c r="L526" s="63"/>
      <c r="M526" s="63"/>
      <c r="Q526" s="51"/>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O526" s="62"/>
      <c r="DP526" s="62"/>
      <c r="DQ526" s="62"/>
      <c r="DR526" s="62"/>
      <c r="DS526" s="62"/>
      <c r="DT526" s="62"/>
      <c r="DU526" s="62"/>
      <c r="DV526" s="62"/>
      <c r="DW526" s="62"/>
      <c r="DX526" s="62"/>
      <c r="DY526" s="62"/>
      <c r="DZ526" s="62"/>
      <c r="EA526" s="62"/>
      <c r="EB526" s="62"/>
      <c r="EC526" s="62"/>
      <c r="ED526" s="62"/>
      <c r="EE526" s="62"/>
      <c r="EF526" s="62"/>
      <c r="EG526" s="62"/>
      <c r="EH526" s="62"/>
      <c r="EI526" s="62"/>
      <c r="EJ526" s="62"/>
      <c r="EK526" s="62"/>
      <c r="EL526" s="62"/>
      <c r="EM526" s="62"/>
      <c r="EN526" s="62"/>
      <c r="EO526" s="62"/>
      <c r="EP526" s="62"/>
      <c r="EQ526" s="62"/>
      <c r="ER526" s="62"/>
      <c r="ES526" s="62"/>
      <c r="ET526" s="62"/>
      <c r="EU526" s="62"/>
      <c r="EV526" s="62"/>
      <c r="EW526" s="62"/>
      <c r="EX526" s="62"/>
      <c r="EY526" s="62"/>
      <c r="EZ526" s="62"/>
      <c r="FA526" s="62"/>
      <c r="FB526" s="62"/>
      <c r="FC526" s="62"/>
      <c r="FD526" s="62"/>
      <c r="FE526" s="62"/>
      <c r="FF526" s="62"/>
      <c r="FG526" s="62"/>
      <c r="FH526" s="62"/>
      <c r="FI526" s="62"/>
      <c r="FJ526" s="62"/>
      <c r="FK526" s="62"/>
      <c r="FL526" s="62"/>
      <c r="FM526" s="62"/>
      <c r="FN526" s="62"/>
      <c r="FO526" s="62"/>
      <c r="FP526" s="62"/>
      <c r="FQ526" s="62"/>
      <c r="FR526" s="62"/>
      <c r="FS526" s="62"/>
      <c r="FT526" s="62"/>
      <c r="FU526" s="62"/>
      <c r="FV526" s="62"/>
      <c r="FW526" s="62"/>
      <c r="FX526" s="62"/>
      <c r="FY526" s="62"/>
      <c r="FZ526" s="62"/>
      <c r="GA526" s="62"/>
      <c r="GB526" s="62"/>
      <c r="GC526" s="62"/>
      <c r="GD526" s="62"/>
      <c r="GE526" s="62"/>
      <c r="GF526" s="62"/>
      <c r="GG526" s="62"/>
      <c r="GH526" s="62"/>
      <c r="GI526" s="62"/>
      <c r="GJ526" s="62"/>
      <c r="GK526" s="62"/>
      <c r="GL526" s="62"/>
      <c r="GM526" s="62"/>
      <c r="GN526" s="62"/>
      <c r="GO526" s="62"/>
      <c r="GP526" s="62"/>
      <c r="GQ526" s="62"/>
      <c r="GR526" s="62"/>
      <c r="GS526" s="62"/>
      <c r="GT526" s="62"/>
      <c r="GU526" s="62"/>
      <c r="GV526" s="62"/>
      <c r="GW526" s="62"/>
      <c r="GX526" s="62"/>
      <c r="GY526" s="62"/>
      <c r="GZ526" s="62"/>
      <c r="HA526" s="62"/>
      <c r="HB526" s="62"/>
      <c r="HC526" s="62"/>
      <c r="HD526" s="62"/>
      <c r="HE526" s="62"/>
      <c r="HF526" s="62"/>
      <c r="HG526" s="62"/>
      <c r="HH526" s="62"/>
      <c r="HI526" s="62"/>
      <c r="HJ526" s="62"/>
      <c r="HK526" s="62"/>
      <c r="HL526" s="62"/>
      <c r="HM526" s="62"/>
      <c r="HN526" s="62"/>
      <c r="HO526" s="62"/>
      <c r="HP526" s="62"/>
      <c r="HQ526" s="62"/>
      <c r="HR526" s="62"/>
      <c r="HS526" s="62"/>
      <c r="HT526" s="62"/>
      <c r="HU526" s="62"/>
      <c r="HV526" s="62"/>
      <c r="HW526" s="62"/>
      <c r="HX526" s="62"/>
      <c r="HY526" s="62"/>
      <c r="HZ526" s="62"/>
      <c r="IA526" s="62"/>
      <c r="IB526" s="62"/>
      <c r="IC526" s="62"/>
      <c r="ID526" s="62"/>
      <c r="IE526" s="62"/>
      <c r="IF526" s="62"/>
      <c r="IG526" s="62"/>
      <c r="IH526" s="62"/>
      <c r="II526" s="62"/>
      <c r="IJ526" s="62"/>
      <c r="IK526" s="62"/>
      <c r="IL526" s="62"/>
      <c r="IM526" s="62"/>
      <c r="IN526" s="62"/>
      <c r="IO526" s="62"/>
      <c r="IP526" s="62"/>
      <c r="IQ526" s="62"/>
      <c r="IR526" s="62"/>
      <c r="IS526" s="62"/>
      <c r="IT526" s="62"/>
      <c r="IU526" s="62"/>
      <c r="IV526" s="62"/>
      <c r="IW526" s="62"/>
      <c r="IX526" s="62"/>
      <c r="IY526" s="62"/>
      <c r="IZ526" s="62"/>
      <c r="JA526" s="62"/>
      <c r="JB526" s="62"/>
      <c r="JC526" s="62"/>
      <c r="JD526" s="62"/>
      <c r="JE526" s="62"/>
      <c r="JF526" s="62"/>
      <c r="JG526" s="62"/>
      <c r="JH526" s="62"/>
      <c r="JI526" s="62"/>
      <c r="JJ526" s="62"/>
      <c r="JK526" s="62"/>
      <c r="JL526" s="62"/>
      <c r="JM526" s="62"/>
      <c r="JN526" s="62"/>
      <c r="JO526" s="62"/>
      <c r="JP526" s="62"/>
      <c r="JQ526" s="62"/>
      <c r="JR526" s="62"/>
      <c r="JS526" s="62"/>
      <c r="JT526" s="62"/>
      <c r="JU526" s="62"/>
      <c r="JV526" s="62"/>
      <c r="JW526" s="62"/>
      <c r="JX526" s="62"/>
      <c r="JY526" s="62"/>
      <c r="JZ526" s="62"/>
      <c r="KA526" s="62"/>
      <c r="KB526" s="62"/>
      <c r="KC526" s="62"/>
      <c r="KD526" s="62"/>
      <c r="KE526" s="62"/>
      <c r="KF526" s="62"/>
      <c r="KG526" s="62"/>
      <c r="KH526" s="62"/>
      <c r="KI526" s="62"/>
      <c r="KJ526" s="62"/>
      <c r="KK526" s="62"/>
      <c r="KL526" s="62"/>
      <c r="KM526" s="62"/>
    </row>
    <row r="527" spans="3:299" s="13" customFormat="1" x14ac:dyDescent="0.25">
      <c r="C527" s="62"/>
      <c r="D527" s="62"/>
      <c r="E527" s="62"/>
      <c r="F527" s="62"/>
      <c r="I527" s="14"/>
      <c r="J527" s="63"/>
      <c r="K527" s="14"/>
      <c r="L527" s="63"/>
      <c r="M527" s="63"/>
      <c r="Q527" s="51"/>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c r="CS527" s="62"/>
      <c r="CT527" s="62"/>
      <c r="CU527" s="62"/>
      <c r="CV527" s="62"/>
      <c r="CW527" s="62"/>
      <c r="CX527" s="62"/>
      <c r="CY527" s="62"/>
      <c r="CZ527" s="62"/>
      <c r="DA527" s="62"/>
      <c r="DB527" s="62"/>
      <c r="DC527" s="62"/>
      <c r="DD527" s="62"/>
      <c r="DE527" s="62"/>
      <c r="DF527" s="62"/>
      <c r="DG527" s="62"/>
      <c r="DH527" s="62"/>
      <c r="DI527" s="62"/>
      <c r="DJ527" s="62"/>
      <c r="DK527" s="62"/>
      <c r="DL527" s="62"/>
      <c r="DM527" s="62"/>
      <c r="DN527" s="62"/>
      <c r="DO527" s="62"/>
      <c r="DP527" s="62"/>
      <c r="DQ527" s="62"/>
      <c r="DR527" s="62"/>
      <c r="DS527" s="62"/>
      <c r="DT527" s="62"/>
      <c r="DU527" s="62"/>
      <c r="DV527" s="62"/>
      <c r="DW527" s="62"/>
      <c r="DX527" s="62"/>
      <c r="DY527" s="62"/>
      <c r="DZ527" s="62"/>
      <c r="EA527" s="62"/>
      <c r="EB527" s="62"/>
      <c r="EC527" s="62"/>
      <c r="ED527" s="62"/>
      <c r="EE527" s="62"/>
      <c r="EF527" s="62"/>
      <c r="EG527" s="62"/>
      <c r="EH527" s="62"/>
      <c r="EI527" s="62"/>
      <c r="EJ527" s="62"/>
      <c r="EK527" s="62"/>
      <c r="EL527" s="62"/>
      <c r="EM527" s="62"/>
      <c r="EN527" s="62"/>
      <c r="EO527" s="62"/>
      <c r="EP527" s="62"/>
      <c r="EQ527" s="62"/>
      <c r="ER527" s="62"/>
      <c r="ES527" s="62"/>
      <c r="ET527" s="62"/>
      <c r="EU527" s="62"/>
      <c r="EV527" s="62"/>
      <c r="EW527" s="62"/>
      <c r="EX527" s="62"/>
      <c r="EY527" s="62"/>
      <c r="EZ527" s="62"/>
      <c r="FA527" s="62"/>
      <c r="FB527" s="62"/>
      <c r="FC527" s="62"/>
      <c r="FD527" s="62"/>
      <c r="FE527" s="62"/>
      <c r="FF527" s="62"/>
      <c r="FG527" s="62"/>
      <c r="FH527" s="62"/>
      <c r="FI527" s="62"/>
      <c r="FJ527" s="62"/>
      <c r="FK527" s="62"/>
      <c r="FL527" s="62"/>
      <c r="FM527" s="62"/>
      <c r="FN527" s="62"/>
      <c r="FO527" s="62"/>
      <c r="FP527" s="62"/>
      <c r="FQ527" s="62"/>
      <c r="FR527" s="62"/>
      <c r="FS527" s="62"/>
      <c r="FT527" s="62"/>
      <c r="FU527" s="62"/>
      <c r="FV527" s="62"/>
      <c r="FW527" s="62"/>
      <c r="FX527" s="62"/>
      <c r="FY527" s="62"/>
      <c r="FZ527" s="62"/>
      <c r="GA527" s="62"/>
      <c r="GB527" s="62"/>
      <c r="GC527" s="62"/>
      <c r="GD527" s="62"/>
      <c r="GE527" s="62"/>
      <c r="GF527" s="62"/>
      <c r="GG527" s="62"/>
      <c r="GH527" s="62"/>
      <c r="GI527" s="62"/>
      <c r="GJ527" s="62"/>
      <c r="GK527" s="62"/>
      <c r="GL527" s="62"/>
      <c r="GM527" s="62"/>
      <c r="GN527" s="62"/>
      <c r="GO527" s="62"/>
      <c r="GP527" s="62"/>
      <c r="GQ527" s="62"/>
      <c r="GR527" s="62"/>
      <c r="GS527" s="62"/>
      <c r="GT527" s="62"/>
      <c r="GU527" s="62"/>
      <c r="GV527" s="62"/>
      <c r="GW527" s="62"/>
      <c r="GX527" s="62"/>
      <c r="GY527" s="62"/>
      <c r="GZ527" s="62"/>
      <c r="HA527" s="62"/>
      <c r="HB527" s="62"/>
      <c r="HC527" s="62"/>
      <c r="HD527" s="62"/>
      <c r="HE527" s="62"/>
      <c r="HF527" s="62"/>
      <c r="HG527" s="62"/>
      <c r="HH527" s="62"/>
      <c r="HI527" s="62"/>
      <c r="HJ527" s="62"/>
      <c r="HK527" s="62"/>
      <c r="HL527" s="62"/>
      <c r="HM527" s="62"/>
      <c r="HN527" s="62"/>
      <c r="HO527" s="62"/>
      <c r="HP527" s="62"/>
      <c r="HQ527" s="62"/>
      <c r="HR527" s="62"/>
      <c r="HS527" s="62"/>
      <c r="HT527" s="62"/>
      <c r="HU527" s="62"/>
      <c r="HV527" s="62"/>
      <c r="HW527" s="62"/>
      <c r="HX527" s="62"/>
      <c r="HY527" s="62"/>
      <c r="HZ527" s="62"/>
      <c r="IA527" s="62"/>
      <c r="IB527" s="62"/>
      <c r="IC527" s="62"/>
      <c r="ID527" s="62"/>
      <c r="IE527" s="62"/>
      <c r="IF527" s="62"/>
      <c r="IG527" s="62"/>
      <c r="IH527" s="62"/>
      <c r="II527" s="62"/>
      <c r="IJ527" s="62"/>
      <c r="IK527" s="62"/>
      <c r="IL527" s="62"/>
      <c r="IM527" s="62"/>
      <c r="IN527" s="62"/>
      <c r="IO527" s="62"/>
      <c r="IP527" s="62"/>
      <c r="IQ527" s="62"/>
      <c r="IR527" s="62"/>
      <c r="IS527" s="62"/>
      <c r="IT527" s="62"/>
      <c r="IU527" s="62"/>
      <c r="IV527" s="62"/>
      <c r="IW527" s="62"/>
      <c r="IX527" s="62"/>
      <c r="IY527" s="62"/>
      <c r="IZ527" s="62"/>
      <c r="JA527" s="62"/>
      <c r="JB527" s="62"/>
      <c r="JC527" s="62"/>
      <c r="JD527" s="62"/>
      <c r="JE527" s="62"/>
      <c r="JF527" s="62"/>
      <c r="JG527" s="62"/>
      <c r="JH527" s="62"/>
      <c r="JI527" s="62"/>
      <c r="JJ527" s="62"/>
      <c r="JK527" s="62"/>
      <c r="JL527" s="62"/>
      <c r="JM527" s="62"/>
      <c r="JN527" s="62"/>
      <c r="JO527" s="62"/>
      <c r="JP527" s="62"/>
      <c r="JQ527" s="62"/>
      <c r="JR527" s="62"/>
      <c r="JS527" s="62"/>
      <c r="JT527" s="62"/>
      <c r="JU527" s="62"/>
      <c r="JV527" s="62"/>
      <c r="JW527" s="62"/>
      <c r="JX527" s="62"/>
      <c r="JY527" s="62"/>
      <c r="JZ527" s="62"/>
      <c r="KA527" s="62"/>
      <c r="KB527" s="62"/>
      <c r="KC527" s="62"/>
      <c r="KD527" s="62"/>
      <c r="KE527" s="62"/>
      <c r="KF527" s="62"/>
      <c r="KG527" s="62"/>
      <c r="KH527" s="62"/>
      <c r="KI527" s="62"/>
      <c r="KJ527" s="62"/>
      <c r="KK527" s="62"/>
      <c r="KL527" s="62"/>
      <c r="KM527" s="62"/>
    </row>
    <row r="528" spans="3:299" s="13" customFormat="1" x14ac:dyDescent="0.25">
      <c r="C528" s="62"/>
      <c r="D528" s="62"/>
      <c r="E528" s="62"/>
      <c r="F528" s="62"/>
      <c r="I528" s="14"/>
      <c r="J528" s="63"/>
      <c r="K528" s="14"/>
      <c r="L528" s="63"/>
      <c r="M528" s="63"/>
      <c r="Q528" s="51"/>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c r="CS528" s="62"/>
      <c r="CT528" s="62"/>
      <c r="CU528" s="62"/>
      <c r="CV528" s="62"/>
      <c r="CW528" s="62"/>
      <c r="CX528" s="62"/>
      <c r="CY528" s="62"/>
      <c r="CZ528" s="62"/>
      <c r="DA528" s="62"/>
      <c r="DB528" s="62"/>
      <c r="DC528" s="62"/>
      <c r="DD528" s="62"/>
      <c r="DE528" s="62"/>
      <c r="DF528" s="62"/>
      <c r="DG528" s="62"/>
      <c r="DH528" s="62"/>
      <c r="DI528" s="62"/>
      <c r="DJ528" s="62"/>
      <c r="DK528" s="62"/>
      <c r="DL528" s="62"/>
      <c r="DM528" s="62"/>
      <c r="DN528" s="62"/>
      <c r="DO528" s="62"/>
      <c r="DP528" s="62"/>
      <c r="DQ528" s="62"/>
      <c r="DR528" s="62"/>
      <c r="DS528" s="62"/>
      <c r="DT528" s="62"/>
      <c r="DU528" s="62"/>
      <c r="DV528" s="62"/>
      <c r="DW528" s="62"/>
      <c r="DX528" s="62"/>
      <c r="DY528" s="62"/>
      <c r="DZ528" s="62"/>
      <c r="EA528" s="62"/>
      <c r="EB528" s="62"/>
      <c r="EC528" s="62"/>
      <c r="ED528" s="62"/>
      <c r="EE528" s="62"/>
      <c r="EF528" s="62"/>
      <c r="EG528" s="62"/>
      <c r="EH528" s="62"/>
      <c r="EI528" s="62"/>
      <c r="EJ528" s="62"/>
      <c r="EK528" s="62"/>
      <c r="EL528" s="62"/>
      <c r="EM528" s="62"/>
      <c r="EN528" s="62"/>
      <c r="EO528" s="62"/>
      <c r="EP528" s="62"/>
      <c r="EQ528" s="62"/>
      <c r="ER528" s="62"/>
      <c r="ES528" s="62"/>
      <c r="ET528" s="62"/>
      <c r="EU528" s="62"/>
      <c r="EV528" s="62"/>
      <c r="EW528" s="62"/>
      <c r="EX528" s="62"/>
      <c r="EY528" s="62"/>
      <c r="EZ528" s="62"/>
      <c r="FA528" s="62"/>
      <c r="FB528" s="62"/>
      <c r="FC528" s="62"/>
      <c r="FD528" s="62"/>
      <c r="FE528" s="62"/>
      <c r="FF528" s="62"/>
      <c r="FG528" s="62"/>
      <c r="FH528" s="62"/>
      <c r="FI528" s="62"/>
      <c r="FJ528" s="62"/>
      <c r="FK528" s="62"/>
      <c r="FL528" s="62"/>
      <c r="FM528" s="62"/>
      <c r="FN528" s="62"/>
      <c r="FO528" s="62"/>
      <c r="FP528" s="62"/>
      <c r="FQ528" s="62"/>
      <c r="FR528" s="62"/>
      <c r="FS528" s="62"/>
      <c r="FT528" s="62"/>
      <c r="FU528" s="62"/>
      <c r="FV528" s="62"/>
      <c r="FW528" s="62"/>
      <c r="FX528" s="62"/>
      <c r="FY528" s="62"/>
      <c r="FZ528" s="62"/>
      <c r="GA528" s="62"/>
      <c r="GB528" s="62"/>
      <c r="GC528" s="62"/>
      <c r="GD528" s="62"/>
      <c r="GE528" s="62"/>
      <c r="GF528" s="62"/>
      <c r="GG528" s="62"/>
      <c r="GH528" s="62"/>
      <c r="GI528" s="62"/>
      <c r="GJ528" s="62"/>
      <c r="GK528" s="62"/>
      <c r="GL528" s="62"/>
      <c r="GM528" s="62"/>
      <c r="GN528" s="62"/>
      <c r="GO528" s="62"/>
      <c r="GP528" s="62"/>
      <c r="GQ528" s="62"/>
      <c r="GR528" s="62"/>
      <c r="GS528" s="62"/>
      <c r="GT528" s="62"/>
      <c r="GU528" s="62"/>
      <c r="GV528" s="62"/>
      <c r="GW528" s="62"/>
      <c r="GX528" s="62"/>
      <c r="GY528" s="62"/>
      <c r="GZ528" s="62"/>
      <c r="HA528" s="62"/>
      <c r="HB528" s="62"/>
      <c r="HC528" s="62"/>
      <c r="HD528" s="62"/>
      <c r="HE528" s="62"/>
      <c r="HF528" s="62"/>
      <c r="HG528" s="62"/>
      <c r="HH528" s="62"/>
      <c r="HI528" s="62"/>
      <c r="HJ528" s="62"/>
      <c r="HK528" s="62"/>
      <c r="HL528" s="62"/>
      <c r="HM528" s="62"/>
      <c r="HN528" s="62"/>
      <c r="HO528" s="62"/>
      <c r="HP528" s="62"/>
      <c r="HQ528" s="62"/>
      <c r="HR528" s="62"/>
      <c r="HS528" s="62"/>
      <c r="HT528" s="62"/>
      <c r="HU528" s="62"/>
      <c r="HV528" s="62"/>
      <c r="HW528" s="62"/>
      <c r="HX528" s="62"/>
      <c r="HY528" s="62"/>
      <c r="HZ528" s="62"/>
      <c r="IA528" s="62"/>
      <c r="IB528" s="62"/>
      <c r="IC528" s="62"/>
      <c r="ID528" s="62"/>
      <c r="IE528" s="62"/>
      <c r="IF528" s="62"/>
      <c r="IG528" s="62"/>
      <c r="IH528" s="62"/>
      <c r="II528" s="62"/>
      <c r="IJ528" s="62"/>
      <c r="IK528" s="62"/>
      <c r="IL528" s="62"/>
      <c r="IM528" s="62"/>
      <c r="IN528" s="62"/>
      <c r="IO528" s="62"/>
      <c r="IP528" s="62"/>
      <c r="IQ528" s="62"/>
      <c r="IR528" s="62"/>
      <c r="IS528" s="62"/>
      <c r="IT528" s="62"/>
      <c r="IU528" s="62"/>
      <c r="IV528" s="62"/>
      <c r="IW528" s="62"/>
      <c r="IX528" s="62"/>
      <c r="IY528" s="62"/>
      <c r="IZ528" s="62"/>
      <c r="JA528" s="62"/>
      <c r="JB528" s="62"/>
      <c r="JC528" s="62"/>
      <c r="JD528" s="62"/>
      <c r="JE528" s="62"/>
      <c r="JF528" s="62"/>
      <c r="JG528" s="62"/>
      <c r="JH528" s="62"/>
      <c r="JI528" s="62"/>
      <c r="JJ528" s="62"/>
      <c r="JK528" s="62"/>
      <c r="JL528" s="62"/>
      <c r="JM528" s="62"/>
      <c r="JN528" s="62"/>
      <c r="JO528" s="62"/>
      <c r="JP528" s="62"/>
      <c r="JQ528" s="62"/>
      <c r="JR528" s="62"/>
      <c r="JS528" s="62"/>
      <c r="JT528" s="62"/>
      <c r="JU528" s="62"/>
      <c r="JV528" s="62"/>
      <c r="JW528" s="62"/>
      <c r="JX528" s="62"/>
      <c r="JY528" s="62"/>
      <c r="JZ528" s="62"/>
      <c r="KA528" s="62"/>
      <c r="KB528" s="62"/>
      <c r="KC528" s="62"/>
      <c r="KD528" s="62"/>
      <c r="KE528" s="62"/>
      <c r="KF528" s="62"/>
      <c r="KG528" s="62"/>
      <c r="KH528" s="62"/>
      <c r="KI528" s="62"/>
      <c r="KJ528" s="62"/>
      <c r="KK528" s="62"/>
      <c r="KL528" s="62"/>
      <c r="KM528" s="62"/>
    </row>
    <row r="529" spans="3:299" s="13" customFormat="1" x14ac:dyDescent="0.25">
      <c r="C529" s="62"/>
      <c r="D529" s="62"/>
      <c r="E529" s="62"/>
      <c r="F529" s="62"/>
      <c r="I529" s="14"/>
      <c r="J529" s="63"/>
      <c r="K529" s="14"/>
      <c r="L529" s="63"/>
      <c r="M529" s="63"/>
      <c r="Q529" s="51"/>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c r="CS529" s="62"/>
      <c r="CT529" s="62"/>
      <c r="CU529" s="62"/>
      <c r="CV529" s="62"/>
      <c r="CW529" s="62"/>
      <c r="CX529" s="62"/>
      <c r="CY529" s="62"/>
      <c r="CZ529" s="62"/>
      <c r="DA529" s="62"/>
      <c r="DB529" s="62"/>
      <c r="DC529" s="62"/>
      <c r="DD529" s="62"/>
      <c r="DE529" s="62"/>
      <c r="DF529" s="62"/>
      <c r="DG529" s="62"/>
      <c r="DH529" s="62"/>
      <c r="DI529" s="62"/>
      <c r="DJ529" s="62"/>
      <c r="DK529" s="62"/>
      <c r="DL529" s="62"/>
      <c r="DM529" s="62"/>
      <c r="DN529" s="62"/>
      <c r="DO529" s="62"/>
      <c r="DP529" s="62"/>
      <c r="DQ529" s="62"/>
      <c r="DR529" s="62"/>
      <c r="DS529" s="62"/>
      <c r="DT529" s="62"/>
      <c r="DU529" s="62"/>
      <c r="DV529" s="62"/>
      <c r="DW529" s="62"/>
      <c r="DX529" s="62"/>
      <c r="DY529" s="62"/>
      <c r="DZ529" s="62"/>
      <c r="EA529" s="62"/>
      <c r="EB529" s="62"/>
      <c r="EC529" s="62"/>
      <c r="ED529" s="62"/>
      <c r="EE529" s="62"/>
      <c r="EF529" s="62"/>
      <c r="EG529" s="62"/>
      <c r="EH529" s="62"/>
      <c r="EI529" s="62"/>
      <c r="EJ529" s="62"/>
      <c r="EK529" s="62"/>
      <c r="EL529" s="62"/>
      <c r="EM529" s="62"/>
      <c r="EN529" s="62"/>
      <c r="EO529" s="62"/>
      <c r="EP529" s="62"/>
      <c r="EQ529" s="62"/>
      <c r="ER529" s="62"/>
      <c r="ES529" s="62"/>
      <c r="ET529" s="62"/>
      <c r="EU529" s="62"/>
      <c r="EV529" s="62"/>
      <c r="EW529" s="62"/>
      <c r="EX529" s="62"/>
      <c r="EY529" s="62"/>
      <c r="EZ529" s="62"/>
      <c r="FA529" s="62"/>
      <c r="FB529" s="62"/>
      <c r="FC529" s="62"/>
      <c r="FD529" s="62"/>
      <c r="FE529" s="62"/>
      <c r="FF529" s="62"/>
      <c r="FG529" s="62"/>
      <c r="FH529" s="62"/>
      <c r="FI529" s="62"/>
      <c r="FJ529" s="62"/>
      <c r="FK529" s="62"/>
      <c r="FL529" s="62"/>
      <c r="FM529" s="62"/>
      <c r="FN529" s="62"/>
      <c r="FO529" s="62"/>
      <c r="FP529" s="62"/>
      <c r="FQ529" s="62"/>
      <c r="FR529" s="62"/>
      <c r="FS529" s="62"/>
      <c r="FT529" s="62"/>
      <c r="FU529" s="62"/>
      <c r="FV529" s="62"/>
      <c r="FW529" s="62"/>
      <c r="FX529" s="62"/>
      <c r="FY529" s="62"/>
      <c r="FZ529" s="62"/>
      <c r="GA529" s="62"/>
      <c r="GB529" s="62"/>
      <c r="GC529" s="62"/>
      <c r="GD529" s="62"/>
      <c r="GE529" s="62"/>
      <c r="GF529" s="62"/>
      <c r="GG529" s="62"/>
      <c r="GH529" s="62"/>
      <c r="GI529" s="62"/>
      <c r="GJ529" s="62"/>
      <c r="GK529" s="62"/>
      <c r="GL529" s="62"/>
      <c r="GM529" s="62"/>
      <c r="GN529" s="62"/>
      <c r="GO529" s="62"/>
      <c r="GP529" s="62"/>
      <c r="GQ529" s="62"/>
      <c r="GR529" s="62"/>
      <c r="GS529" s="62"/>
      <c r="GT529" s="62"/>
      <c r="GU529" s="62"/>
      <c r="GV529" s="62"/>
      <c r="GW529" s="62"/>
      <c r="GX529" s="62"/>
      <c r="GY529" s="62"/>
      <c r="GZ529" s="62"/>
      <c r="HA529" s="62"/>
      <c r="HB529" s="62"/>
      <c r="HC529" s="62"/>
      <c r="HD529" s="62"/>
      <c r="HE529" s="62"/>
      <c r="HF529" s="62"/>
      <c r="HG529" s="62"/>
      <c r="HH529" s="62"/>
      <c r="HI529" s="62"/>
      <c r="HJ529" s="62"/>
      <c r="HK529" s="62"/>
      <c r="HL529" s="62"/>
      <c r="HM529" s="62"/>
      <c r="HN529" s="62"/>
      <c r="HO529" s="62"/>
      <c r="HP529" s="62"/>
      <c r="HQ529" s="62"/>
      <c r="HR529" s="62"/>
      <c r="HS529" s="62"/>
      <c r="HT529" s="62"/>
      <c r="HU529" s="62"/>
      <c r="HV529" s="62"/>
      <c r="HW529" s="62"/>
      <c r="HX529" s="62"/>
      <c r="HY529" s="62"/>
      <c r="HZ529" s="62"/>
      <c r="IA529" s="62"/>
      <c r="IB529" s="62"/>
      <c r="IC529" s="62"/>
      <c r="ID529" s="62"/>
      <c r="IE529" s="62"/>
      <c r="IF529" s="62"/>
      <c r="IG529" s="62"/>
      <c r="IH529" s="62"/>
      <c r="II529" s="62"/>
      <c r="IJ529" s="62"/>
      <c r="IK529" s="62"/>
      <c r="IL529" s="62"/>
      <c r="IM529" s="62"/>
      <c r="IN529" s="62"/>
      <c r="IO529" s="62"/>
      <c r="IP529" s="62"/>
      <c r="IQ529" s="62"/>
      <c r="IR529" s="62"/>
      <c r="IS529" s="62"/>
      <c r="IT529" s="62"/>
      <c r="IU529" s="62"/>
      <c r="IV529" s="62"/>
      <c r="IW529" s="62"/>
      <c r="IX529" s="62"/>
      <c r="IY529" s="62"/>
      <c r="IZ529" s="62"/>
      <c r="JA529" s="62"/>
      <c r="JB529" s="62"/>
      <c r="JC529" s="62"/>
      <c r="JD529" s="62"/>
      <c r="JE529" s="62"/>
      <c r="JF529" s="62"/>
      <c r="JG529" s="62"/>
      <c r="JH529" s="62"/>
      <c r="JI529" s="62"/>
      <c r="JJ529" s="62"/>
      <c r="JK529" s="62"/>
      <c r="JL529" s="62"/>
      <c r="JM529" s="62"/>
      <c r="JN529" s="62"/>
      <c r="JO529" s="62"/>
      <c r="JP529" s="62"/>
      <c r="JQ529" s="62"/>
      <c r="JR529" s="62"/>
      <c r="JS529" s="62"/>
      <c r="JT529" s="62"/>
      <c r="JU529" s="62"/>
      <c r="JV529" s="62"/>
      <c r="JW529" s="62"/>
      <c r="JX529" s="62"/>
      <c r="JY529" s="62"/>
      <c r="JZ529" s="62"/>
      <c r="KA529" s="62"/>
      <c r="KB529" s="62"/>
      <c r="KC529" s="62"/>
      <c r="KD529" s="62"/>
      <c r="KE529" s="62"/>
      <c r="KF529" s="62"/>
      <c r="KG529" s="62"/>
      <c r="KH529" s="62"/>
      <c r="KI529" s="62"/>
      <c r="KJ529" s="62"/>
      <c r="KK529" s="62"/>
      <c r="KL529" s="62"/>
      <c r="KM529" s="62"/>
    </row>
    <row r="530" spans="3:299" s="13" customFormat="1" x14ac:dyDescent="0.25">
      <c r="C530" s="62"/>
      <c r="D530" s="62"/>
      <c r="E530" s="62"/>
      <c r="F530" s="62"/>
      <c r="I530" s="14"/>
      <c r="J530" s="63"/>
      <c r="K530" s="14"/>
      <c r="L530" s="63"/>
      <c r="M530" s="63"/>
      <c r="Q530" s="51"/>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c r="CS530" s="62"/>
      <c r="CT530" s="62"/>
      <c r="CU530" s="62"/>
      <c r="CV530" s="62"/>
      <c r="CW530" s="62"/>
      <c r="CX530" s="62"/>
      <c r="CY530" s="62"/>
      <c r="CZ530" s="62"/>
      <c r="DA530" s="62"/>
      <c r="DB530" s="62"/>
      <c r="DC530" s="62"/>
      <c r="DD530" s="62"/>
      <c r="DE530" s="62"/>
      <c r="DF530" s="62"/>
      <c r="DG530" s="62"/>
      <c r="DH530" s="62"/>
      <c r="DI530" s="62"/>
      <c r="DJ530" s="62"/>
      <c r="DK530" s="62"/>
      <c r="DL530" s="62"/>
      <c r="DM530" s="62"/>
      <c r="DN530" s="62"/>
      <c r="DO530" s="62"/>
      <c r="DP530" s="62"/>
      <c r="DQ530" s="62"/>
      <c r="DR530" s="62"/>
      <c r="DS530" s="62"/>
      <c r="DT530" s="62"/>
      <c r="DU530" s="62"/>
      <c r="DV530" s="62"/>
      <c r="DW530" s="62"/>
      <c r="DX530" s="62"/>
      <c r="DY530" s="62"/>
      <c r="DZ530" s="62"/>
      <c r="EA530" s="62"/>
      <c r="EB530" s="62"/>
      <c r="EC530" s="62"/>
      <c r="ED530" s="62"/>
      <c r="EE530" s="62"/>
      <c r="EF530" s="62"/>
      <c r="EG530" s="62"/>
      <c r="EH530" s="62"/>
      <c r="EI530" s="62"/>
      <c r="EJ530" s="62"/>
      <c r="EK530" s="62"/>
      <c r="EL530" s="62"/>
      <c r="EM530" s="62"/>
      <c r="EN530" s="62"/>
      <c r="EO530" s="62"/>
      <c r="EP530" s="62"/>
      <c r="EQ530" s="62"/>
      <c r="ER530" s="62"/>
      <c r="ES530" s="62"/>
      <c r="ET530" s="62"/>
      <c r="EU530" s="62"/>
      <c r="EV530" s="62"/>
      <c r="EW530" s="62"/>
      <c r="EX530" s="62"/>
      <c r="EY530" s="62"/>
      <c r="EZ530" s="62"/>
      <c r="FA530" s="62"/>
      <c r="FB530" s="62"/>
      <c r="FC530" s="62"/>
      <c r="FD530" s="62"/>
      <c r="FE530" s="62"/>
      <c r="FF530" s="62"/>
      <c r="FG530" s="62"/>
      <c r="FH530" s="62"/>
      <c r="FI530" s="62"/>
      <c r="FJ530" s="62"/>
      <c r="FK530" s="62"/>
      <c r="FL530" s="62"/>
      <c r="FM530" s="62"/>
      <c r="FN530" s="62"/>
      <c r="FO530" s="62"/>
      <c r="FP530" s="62"/>
      <c r="FQ530" s="62"/>
      <c r="FR530" s="62"/>
      <c r="FS530" s="62"/>
      <c r="FT530" s="62"/>
      <c r="FU530" s="62"/>
      <c r="FV530" s="62"/>
      <c r="FW530" s="62"/>
      <c r="FX530" s="62"/>
      <c r="FY530" s="62"/>
      <c r="FZ530" s="62"/>
      <c r="GA530" s="62"/>
      <c r="GB530" s="62"/>
      <c r="GC530" s="62"/>
      <c r="GD530" s="62"/>
      <c r="GE530" s="62"/>
      <c r="GF530" s="62"/>
      <c r="GG530" s="62"/>
      <c r="GH530" s="62"/>
      <c r="GI530" s="62"/>
      <c r="GJ530" s="62"/>
      <c r="GK530" s="62"/>
      <c r="GL530" s="62"/>
      <c r="GM530" s="62"/>
      <c r="GN530" s="62"/>
      <c r="GO530" s="62"/>
      <c r="GP530" s="62"/>
      <c r="GQ530" s="62"/>
      <c r="GR530" s="62"/>
      <c r="GS530" s="62"/>
      <c r="GT530" s="62"/>
      <c r="GU530" s="62"/>
      <c r="GV530" s="62"/>
      <c r="GW530" s="62"/>
      <c r="GX530" s="62"/>
      <c r="GY530" s="62"/>
      <c r="GZ530" s="62"/>
      <c r="HA530" s="62"/>
      <c r="HB530" s="62"/>
      <c r="HC530" s="62"/>
      <c r="HD530" s="62"/>
      <c r="HE530" s="62"/>
      <c r="HF530" s="62"/>
      <c r="HG530" s="62"/>
      <c r="HH530" s="62"/>
      <c r="HI530" s="62"/>
      <c r="HJ530" s="62"/>
      <c r="HK530" s="62"/>
      <c r="HL530" s="62"/>
      <c r="HM530" s="62"/>
      <c r="HN530" s="62"/>
      <c r="HO530" s="62"/>
      <c r="HP530" s="62"/>
      <c r="HQ530" s="62"/>
      <c r="HR530" s="62"/>
      <c r="HS530" s="62"/>
      <c r="HT530" s="62"/>
      <c r="HU530" s="62"/>
      <c r="HV530" s="62"/>
      <c r="HW530" s="62"/>
      <c r="HX530" s="62"/>
      <c r="HY530" s="62"/>
      <c r="HZ530" s="62"/>
      <c r="IA530" s="62"/>
      <c r="IB530" s="62"/>
      <c r="IC530" s="62"/>
      <c r="ID530" s="62"/>
      <c r="IE530" s="62"/>
      <c r="IF530" s="62"/>
      <c r="IG530" s="62"/>
      <c r="IH530" s="62"/>
      <c r="II530" s="62"/>
      <c r="IJ530" s="62"/>
      <c r="IK530" s="62"/>
      <c r="IL530" s="62"/>
      <c r="IM530" s="62"/>
      <c r="IN530" s="62"/>
      <c r="IO530" s="62"/>
      <c r="IP530" s="62"/>
      <c r="IQ530" s="62"/>
      <c r="IR530" s="62"/>
      <c r="IS530" s="62"/>
      <c r="IT530" s="62"/>
      <c r="IU530" s="62"/>
      <c r="IV530" s="62"/>
      <c r="IW530" s="62"/>
      <c r="IX530" s="62"/>
      <c r="IY530" s="62"/>
      <c r="IZ530" s="62"/>
      <c r="JA530" s="62"/>
      <c r="JB530" s="62"/>
      <c r="JC530" s="62"/>
      <c r="JD530" s="62"/>
      <c r="JE530" s="62"/>
      <c r="JF530" s="62"/>
      <c r="JG530" s="62"/>
      <c r="JH530" s="62"/>
      <c r="JI530" s="62"/>
      <c r="JJ530" s="62"/>
      <c r="JK530" s="62"/>
      <c r="JL530" s="62"/>
      <c r="JM530" s="62"/>
      <c r="JN530" s="62"/>
      <c r="JO530" s="62"/>
      <c r="JP530" s="62"/>
      <c r="JQ530" s="62"/>
      <c r="JR530" s="62"/>
      <c r="JS530" s="62"/>
      <c r="JT530" s="62"/>
      <c r="JU530" s="62"/>
      <c r="JV530" s="62"/>
      <c r="JW530" s="62"/>
      <c r="JX530" s="62"/>
      <c r="JY530" s="62"/>
      <c r="JZ530" s="62"/>
      <c r="KA530" s="62"/>
      <c r="KB530" s="62"/>
      <c r="KC530" s="62"/>
      <c r="KD530" s="62"/>
      <c r="KE530" s="62"/>
      <c r="KF530" s="62"/>
      <c r="KG530" s="62"/>
      <c r="KH530" s="62"/>
      <c r="KI530" s="62"/>
      <c r="KJ530" s="62"/>
      <c r="KK530" s="62"/>
      <c r="KL530" s="62"/>
      <c r="KM530" s="62"/>
    </row>
    <row r="531" spans="3:299" s="13" customFormat="1" x14ac:dyDescent="0.25">
      <c r="C531" s="62"/>
      <c r="D531" s="62"/>
      <c r="E531" s="62"/>
      <c r="F531" s="62"/>
      <c r="I531" s="14"/>
      <c r="J531" s="63"/>
      <c r="K531" s="14"/>
      <c r="L531" s="63"/>
      <c r="M531" s="63"/>
      <c r="Q531" s="51"/>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c r="CS531" s="62"/>
      <c r="CT531" s="62"/>
      <c r="CU531" s="62"/>
      <c r="CV531" s="62"/>
      <c r="CW531" s="62"/>
      <c r="CX531" s="62"/>
      <c r="CY531" s="62"/>
      <c r="CZ531" s="62"/>
      <c r="DA531" s="62"/>
      <c r="DB531" s="62"/>
      <c r="DC531" s="62"/>
      <c r="DD531" s="62"/>
      <c r="DE531" s="62"/>
      <c r="DF531" s="62"/>
      <c r="DG531" s="62"/>
      <c r="DH531" s="62"/>
      <c r="DI531" s="62"/>
      <c r="DJ531" s="62"/>
      <c r="DK531" s="62"/>
      <c r="DL531" s="62"/>
      <c r="DM531" s="62"/>
      <c r="DN531" s="62"/>
      <c r="DO531" s="62"/>
      <c r="DP531" s="62"/>
      <c r="DQ531" s="62"/>
      <c r="DR531" s="62"/>
      <c r="DS531" s="62"/>
      <c r="DT531" s="62"/>
      <c r="DU531" s="62"/>
      <c r="DV531" s="62"/>
      <c r="DW531" s="62"/>
      <c r="DX531" s="62"/>
      <c r="DY531" s="62"/>
      <c r="DZ531" s="62"/>
      <c r="EA531" s="62"/>
      <c r="EB531" s="62"/>
      <c r="EC531" s="62"/>
      <c r="ED531" s="62"/>
      <c r="EE531" s="62"/>
      <c r="EF531" s="62"/>
      <c r="EG531" s="62"/>
      <c r="EH531" s="62"/>
      <c r="EI531" s="62"/>
      <c r="EJ531" s="62"/>
      <c r="EK531" s="62"/>
      <c r="EL531" s="62"/>
      <c r="EM531" s="62"/>
      <c r="EN531" s="62"/>
      <c r="EO531" s="62"/>
      <c r="EP531" s="62"/>
      <c r="EQ531" s="62"/>
      <c r="ER531" s="62"/>
      <c r="ES531" s="62"/>
      <c r="ET531" s="62"/>
      <c r="EU531" s="62"/>
      <c r="EV531" s="62"/>
      <c r="EW531" s="62"/>
      <c r="EX531" s="62"/>
      <c r="EY531" s="62"/>
      <c r="EZ531" s="62"/>
      <c r="FA531" s="62"/>
      <c r="FB531" s="62"/>
      <c r="FC531" s="62"/>
      <c r="FD531" s="62"/>
      <c r="FE531" s="62"/>
      <c r="FF531" s="62"/>
      <c r="FG531" s="62"/>
      <c r="FH531" s="62"/>
      <c r="FI531" s="62"/>
      <c r="FJ531" s="62"/>
      <c r="FK531" s="62"/>
      <c r="FL531" s="62"/>
      <c r="FM531" s="62"/>
      <c r="FN531" s="62"/>
      <c r="FO531" s="62"/>
      <c r="FP531" s="62"/>
      <c r="FQ531" s="62"/>
      <c r="FR531" s="62"/>
      <c r="FS531" s="62"/>
      <c r="FT531" s="62"/>
      <c r="FU531" s="62"/>
      <c r="FV531" s="62"/>
      <c r="FW531" s="62"/>
      <c r="FX531" s="62"/>
      <c r="FY531" s="62"/>
      <c r="FZ531" s="62"/>
      <c r="GA531" s="62"/>
      <c r="GB531" s="62"/>
      <c r="GC531" s="62"/>
      <c r="GD531" s="62"/>
      <c r="GE531" s="62"/>
      <c r="GF531" s="62"/>
      <c r="GG531" s="62"/>
      <c r="GH531" s="62"/>
      <c r="GI531" s="62"/>
      <c r="GJ531" s="62"/>
      <c r="GK531" s="62"/>
      <c r="GL531" s="62"/>
      <c r="GM531" s="62"/>
      <c r="GN531" s="62"/>
      <c r="GO531" s="62"/>
      <c r="GP531" s="62"/>
      <c r="GQ531" s="62"/>
      <c r="GR531" s="62"/>
      <c r="GS531" s="62"/>
      <c r="GT531" s="62"/>
      <c r="GU531" s="62"/>
      <c r="GV531" s="62"/>
      <c r="GW531" s="62"/>
      <c r="GX531" s="62"/>
      <c r="GY531" s="62"/>
      <c r="GZ531" s="62"/>
      <c r="HA531" s="62"/>
      <c r="HB531" s="62"/>
      <c r="HC531" s="62"/>
      <c r="HD531" s="62"/>
      <c r="HE531" s="62"/>
      <c r="HF531" s="62"/>
      <c r="HG531" s="62"/>
      <c r="HH531" s="62"/>
      <c r="HI531" s="62"/>
      <c r="HJ531" s="62"/>
      <c r="HK531" s="62"/>
      <c r="HL531" s="62"/>
      <c r="HM531" s="62"/>
      <c r="HN531" s="62"/>
      <c r="HO531" s="62"/>
      <c r="HP531" s="62"/>
      <c r="HQ531" s="62"/>
      <c r="HR531" s="62"/>
      <c r="HS531" s="62"/>
      <c r="HT531" s="62"/>
      <c r="HU531" s="62"/>
      <c r="HV531" s="62"/>
      <c r="HW531" s="62"/>
      <c r="HX531" s="62"/>
      <c r="HY531" s="62"/>
      <c r="HZ531" s="62"/>
      <c r="IA531" s="62"/>
      <c r="IB531" s="62"/>
      <c r="IC531" s="62"/>
      <c r="ID531" s="62"/>
      <c r="IE531" s="62"/>
      <c r="IF531" s="62"/>
      <c r="IG531" s="62"/>
      <c r="IH531" s="62"/>
      <c r="II531" s="62"/>
      <c r="IJ531" s="62"/>
      <c r="IK531" s="62"/>
      <c r="IL531" s="62"/>
      <c r="IM531" s="62"/>
      <c r="IN531" s="62"/>
      <c r="IO531" s="62"/>
      <c r="IP531" s="62"/>
      <c r="IQ531" s="62"/>
      <c r="IR531" s="62"/>
      <c r="IS531" s="62"/>
      <c r="IT531" s="62"/>
      <c r="IU531" s="62"/>
      <c r="IV531" s="62"/>
      <c r="IW531" s="62"/>
      <c r="IX531" s="62"/>
      <c r="IY531" s="62"/>
      <c r="IZ531" s="62"/>
      <c r="JA531" s="62"/>
      <c r="JB531" s="62"/>
      <c r="JC531" s="62"/>
      <c r="JD531" s="62"/>
      <c r="JE531" s="62"/>
      <c r="JF531" s="62"/>
      <c r="JG531" s="62"/>
      <c r="JH531" s="62"/>
      <c r="JI531" s="62"/>
      <c r="JJ531" s="62"/>
      <c r="JK531" s="62"/>
      <c r="JL531" s="62"/>
      <c r="JM531" s="62"/>
      <c r="JN531" s="62"/>
      <c r="JO531" s="62"/>
      <c r="JP531" s="62"/>
      <c r="JQ531" s="62"/>
      <c r="JR531" s="62"/>
      <c r="JS531" s="62"/>
      <c r="JT531" s="62"/>
      <c r="JU531" s="62"/>
      <c r="JV531" s="62"/>
      <c r="JW531" s="62"/>
      <c r="JX531" s="62"/>
      <c r="JY531" s="62"/>
      <c r="JZ531" s="62"/>
      <c r="KA531" s="62"/>
      <c r="KB531" s="62"/>
      <c r="KC531" s="62"/>
      <c r="KD531" s="62"/>
      <c r="KE531" s="62"/>
      <c r="KF531" s="62"/>
      <c r="KG531" s="62"/>
      <c r="KH531" s="62"/>
      <c r="KI531" s="62"/>
      <c r="KJ531" s="62"/>
      <c r="KK531" s="62"/>
      <c r="KL531" s="62"/>
      <c r="KM531" s="62"/>
    </row>
    <row r="532" spans="3:299" s="13" customFormat="1" x14ac:dyDescent="0.25">
      <c r="C532" s="62"/>
      <c r="D532" s="62"/>
      <c r="E532" s="62"/>
      <c r="F532" s="62"/>
      <c r="I532" s="14"/>
      <c r="J532" s="63"/>
      <c r="K532" s="14"/>
      <c r="L532" s="63"/>
      <c r="M532" s="63"/>
      <c r="Q532" s="51"/>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62"/>
      <c r="DG532" s="62"/>
      <c r="DH532" s="62"/>
      <c r="DI532" s="62"/>
      <c r="DJ532" s="62"/>
      <c r="DK532" s="62"/>
      <c r="DL532" s="62"/>
      <c r="DM532" s="62"/>
      <c r="DN532" s="62"/>
      <c r="DO532" s="62"/>
      <c r="DP532" s="62"/>
      <c r="DQ532" s="62"/>
      <c r="DR532" s="62"/>
      <c r="DS532" s="62"/>
      <c r="DT532" s="62"/>
      <c r="DU532" s="62"/>
      <c r="DV532" s="62"/>
      <c r="DW532" s="62"/>
      <c r="DX532" s="62"/>
      <c r="DY532" s="62"/>
      <c r="DZ532" s="62"/>
      <c r="EA532" s="62"/>
      <c r="EB532" s="62"/>
      <c r="EC532" s="62"/>
      <c r="ED532" s="62"/>
      <c r="EE532" s="62"/>
      <c r="EF532" s="62"/>
      <c r="EG532" s="62"/>
      <c r="EH532" s="62"/>
      <c r="EI532" s="62"/>
      <c r="EJ532" s="62"/>
      <c r="EK532" s="62"/>
      <c r="EL532" s="62"/>
      <c r="EM532" s="62"/>
      <c r="EN532" s="62"/>
      <c r="EO532" s="62"/>
      <c r="EP532" s="62"/>
      <c r="EQ532" s="62"/>
      <c r="ER532" s="62"/>
      <c r="ES532" s="62"/>
      <c r="ET532" s="62"/>
      <c r="EU532" s="62"/>
      <c r="EV532" s="62"/>
      <c r="EW532" s="62"/>
      <c r="EX532" s="62"/>
      <c r="EY532" s="62"/>
      <c r="EZ532" s="62"/>
      <c r="FA532" s="62"/>
      <c r="FB532" s="62"/>
      <c r="FC532" s="62"/>
      <c r="FD532" s="62"/>
      <c r="FE532" s="62"/>
      <c r="FF532" s="62"/>
      <c r="FG532" s="62"/>
      <c r="FH532" s="62"/>
      <c r="FI532" s="62"/>
      <c r="FJ532" s="62"/>
      <c r="FK532" s="62"/>
      <c r="FL532" s="62"/>
      <c r="FM532" s="62"/>
      <c r="FN532" s="62"/>
      <c r="FO532" s="62"/>
      <c r="FP532" s="62"/>
      <c r="FQ532" s="62"/>
      <c r="FR532" s="62"/>
      <c r="FS532" s="62"/>
      <c r="FT532" s="62"/>
      <c r="FU532" s="62"/>
      <c r="FV532" s="62"/>
      <c r="FW532" s="62"/>
      <c r="FX532" s="62"/>
      <c r="FY532" s="62"/>
      <c r="FZ532" s="62"/>
      <c r="GA532" s="62"/>
      <c r="GB532" s="62"/>
      <c r="GC532" s="62"/>
      <c r="GD532" s="62"/>
      <c r="GE532" s="62"/>
      <c r="GF532" s="62"/>
      <c r="GG532" s="62"/>
      <c r="GH532" s="62"/>
      <c r="GI532" s="62"/>
      <c r="GJ532" s="62"/>
      <c r="GK532" s="62"/>
      <c r="GL532" s="62"/>
      <c r="GM532" s="62"/>
      <c r="GN532" s="62"/>
      <c r="GO532" s="62"/>
      <c r="GP532" s="62"/>
      <c r="GQ532" s="62"/>
      <c r="GR532" s="62"/>
      <c r="GS532" s="62"/>
      <c r="GT532" s="62"/>
      <c r="GU532" s="62"/>
      <c r="GV532" s="62"/>
      <c r="GW532" s="62"/>
      <c r="GX532" s="62"/>
      <c r="GY532" s="62"/>
      <c r="GZ532" s="62"/>
      <c r="HA532" s="62"/>
      <c r="HB532" s="62"/>
      <c r="HC532" s="62"/>
      <c r="HD532" s="62"/>
      <c r="HE532" s="62"/>
      <c r="HF532" s="62"/>
      <c r="HG532" s="62"/>
      <c r="HH532" s="62"/>
      <c r="HI532" s="62"/>
      <c r="HJ532" s="62"/>
      <c r="HK532" s="62"/>
      <c r="HL532" s="62"/>
      <c r="HM532" s="62"/>
      <c r="HN532" s="62"/>
      <c r="HO532" s="62"/>
      <c r="HP532" s="62"/>
      <c r="HQ532" s="62"/>
      <c r="HR532" s="62"/>
      <c r="HS532" s="62"/>
      <c r="HT532" s="62"/>
      <c r="HU532" s="62"/>
      <c r="HV532" s="62"/>
      <c r="HW532" s="62"/>
      <c r="HX532" s="62"/>
      <c r="HY532" s="62"/>
      <c r="HZ532" s="62"/>
      <c r="IA532" s="62"/>
      <c r="IB532" s="62"/>
      <c r="IC532" s="62"/>
      <c r="ID532" s="62"/>
      <c r="IE532" s="62"/>
      <c r="IF532" s="62"/>
      <c r="IG532" s="62"/>
      <c r="IH532" s="62"/>
      <c r="II532" s="62"/>
      <c r="IJ532" s="62"/>
      <c r="IK532" s="62"/>
      <c r="IL532" s="62"/>
      <c r="IM532" s="62"/>
      <c r="IN532" s="62"/>
      <c r="IO532" s="62"/>
      <c r="IP532" s="62"/>
      <c r="IQ532" s="62"/>
      <c r="IR532" s="62"/>
      <c r="IS532" s="62"/>
      <c r="IT532" s="62"/>
      <c r="IU532" s="62"/>
      <c r="IV532" s="62"/>
      <c r="IW532" s="62"/>
      <c r="IX532" s="62"/>
      <c r="IY532" s="62"/>
      <c r="IZ532" s="62"/>
      <c r="JA532" s="62"/>
      <c r="JB532" s="62"/>
      <c r="JC532" s="62"/>
      <c r="JD532" s="62"/>
      <c r="JE532" s="62"/>
      <c r="JF532" s="62"/>
      <c r="JG532" s="62"/>
      <c r="JH532" s="62"/>
      <c r="JI532" s="62"/>
      <c r="JJ532" s="62"/>
      <c r="JK532" s="62"/>
      <c r="JL532" s="62"/>
      <c r="JM532" s="62"/>
      <c r="JN532" s="62"/>
      <c r="JO532" s="62"/>
      <c r="JP532" s="62"/>
      <c r="JQ532" s="62"/>
      <c r="JR532" s="62"/>
      <c r="JS532" s="62"/>
      <c r="JT532" s="62"/>
      <c r="JU532" s="62"/>
      <c r="JV532" s="62"/>
      <c r="JW532" s="62"/>
      <c r="JX532" s="62"/>
      <c r="JY532" s="62"/>
      <c r="JZ532" s="62"/>
      <c r="KA532" s="62"/>
      <c r="KB532" s="62"/>
      <c r="KC532" s="62"/>
      <c r="KD532" s="62"/>
      <c r="KE532" s="62"/>
      <c r="KF532" s="62"/>
      <c r="KG532" s="62"/>
      <c r="KH532" s="62"/>
      <c r="KI532" s="62"/>
      <c r="KJ532" s="62"/>
      <c r="KK532" s="62"/>
      <c r="KL532" s="62"/>
      <c r="KM532" s="62"/>
    </row>
    <row r="533" spans="3:299" s="13" customFormat="1" x14ac:dyDescent="0.25">
      <c r="C533" s="62"/>
      <c r="D533" s="62"/>
      <c r="E533" s="62"/>
      <c r="F533" s="62"/>
      <c r="I533" s="14"/>
      <c r="J533" s="63"/>
      <c r="K533" s="14"/>
      <c r="L533" s="63"/>
      <c r="M533" s="63"/>
      <c r="Q533" s="51"/>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c r="CS533" s="62"/>
      <c r="CT533" s="62"/>
      <c r="CU533" s="62"/>
      <c r="CV533" s="62"/>
      <c r="CW533" s="62"/>
      <c r="CX533" s="62"/>
      <c r="CY533" s="62"/>
      <c r="CZ533" s="62"/>
      <c r="DA533" s="62"/>
      <c r="DB533" s="62"/>
      <c r="DC533" s="62"/>
      <c r="DD533" s="62"/>
      <c r="DE533" s="62"/>
      <c r="DF533" s="62"/>
      <c r="DG533" s="62"/>
      <c r="DH533" s="62"/>
      <c r="DI533" s="62"/>
      <c r="DJ533" s="62"/>
      <c r="DK533" s="62"/>
      <c r="DL533" s="62"/>
      <c r="DM533" s="62"/>
      <c r="DN533" s="62"/>
      <c r="DO533" s="62"/>
      <c r="DP533" s="62"/>
      <c r="DQ533" s="62"/>
      <c r="DR533" s="62"/>
      <c r="DS533" s="62"/>
      <c r="DT533" s="62"/>
      <c r="DU533" s="62"/>
      <c r="DV533" s="62"/>
      <c r="DW533" s="62"/>
      <c r="DX533" s="62"/>
      <c r="DY533" s="62"/>
      <c r="DZ533" s="62"/>
      <c r="EA533" s="62"/>
      <c r="EB533" s="62"/>
      <c r="EC533" s="62"/>
      <c r="ED533" s="62"/>
      <c r="EE533" s="62"/>
      <c r="EF533" s="62"/>
      <c r="EG533" s="62"/>
      <c r="EH533" s="62"/>
      <c r="EI533" s="62"/>
      <c r="EJ533" s="62"/>
      <c r="EK533" s="62"/>
      <c r="EL533" s="62"/>
      <c r="EM533" s="62"/>
      <c r="EN533" s="62"/>
      <c r="EO533" s="62"/>
      <c r="EP533" s="62"/>
      <c r="EQ533" s="62"/>
      <c r="ER533" s="62"/>
      <c r="ES533" s="62"/>
      <c r="ET533" s="62"/>
      <c r="EU533" s="62"/>
      <c r="EV533" s="62"/>
      <c r="EW533" s="62"/>
      <c r="EX533" s="62"/>
      <c r="EY533" s="62"/>
      <c r="EZ533" s="62"/>
      <c r="FA533" s="62"/>
      <c r="FB533" s="62"/>
      <c r="FC533" s="62"/>
      <c r="FD533" s="62"/>
      <c r="FE533" s="62"/>
      <c r="FF533" s="62"/>
      <c r="FG533" s="62"/>
      <c r="FH533" s="62"/>
      <c r="FI533" s="62"/>
      <c r="FJ533" s="62"/>
      <c r="FK533" s="62"/>
      <c r="FL533" s="62"/>
      <c r="FM533" s="62"/>
      <c r="FN533" s="62"/>
      <c r="FO533" s="62"/>
      <c r="FP533" s="62"/>
      <c r="FQ533" s="62"/>
      <c r="FR533" s="62"/>
      <c r="FS533" s="62"/>
      <c r="FT533" s="62"/>
      <c r="FU533" s="62"/>
      <c r="FV533" s="62"/>
      <c r="FW533" s="62"/>
      <c r="FX533" s="62"/>
      <c r="FY533" s="62"/>
      <c r="FZ533" s="62"/>
      <c r="GA533" s="62"/>
      <c r="GB533" s="62"/>
      <c r="GC533" s="62"/>
      <c r="GD533" s="62"/>
      <c r="GE533" s="62"/>
      <c r="GF533" s="62"/>
      <c r="GG533" s="62"/>
      <c r="GH533" s="62"/>
      <c r="GI533" s="62"/>
      <c r="GJ533" s="62"/>
      <c r="GK533" s="62"/>
      <c r="GL533" s="62"/>
      <c r="GM533" s="62"/>
      <c r="GN533" s="62"/>
      <c r="GO533" s="62"/>
      <c r="GP533" s="62"/>
      <c r="GQ533" s="62"/>
      <c r="GR533" s="62"/>
      <c r="GS533" s="62"/>
      <c r="GT533" s="62"/>
      <c r="GU533" s="62"/>
      <c r="GV533" s="62"/>
      <c r="GW533" s="62"/>
      <c r="GX533" s="62"/>
      <c r="GY533" s="62"/>
      <c r="GZ533" s="62"/>
      <c r="HA533" s="62"/>
      <c r="HB533" s="62"/>
      <c r="HC533" s="62"/>
      <c r="HD533" s="62"/>
      <c r="HE533" s="62"/>
      <c r="HF533" s="62"/>
      <c r="HG533" s="62"/>
      <c r="HH533" s="62"/>
      <c r="HI533" s="62"/>
      <c r="HJ533" s="62"/>
      <c r="HK533" s="62"/>
      <c r="HL533" s="62"/>
      <c r="HM533" s="62"/>
      <c r="HN533" s="62"/>
      <c r="HO533" s="62"/>
      <c r="HP533" s="62"/>
      <c r="HQ533" s="62"/>
      <c r="HR533" s="62"/>
      <c r="HS533" s="62"/>
      <c r="HT533" s="62"/>
      <c r="HU533" s="62"/>
      <c r="HV533" s="62"/>
      <c r="HW533" s="62"/>
      <c r="HX533" s="62"/>
      <c r="HY533" s="62"/>
      <c r="HZ533" s="62"/>
      <c r="IA533" s="62"/>
      <c r="IB533" s="62"/>
      <c r="IC533" s="62"/>
      <c r="ID533" s="62"/>
      <c r="IE533" s="62"/>
      <c r="IF533" s="62"/>
      <c r="IG533" s="62"/>
      <c r="IH533" s="62"/>
      <c r="II533" s="62"/>
      <c r="IJ533" s="62"/>
      <c r="IK533" s="62"/>
      <c r="IL533" s="62"/>
      <c r="IM533" s="62"/>
      <c r="IN533" s="62"/>
      <c r="IO533" s="62"/>
      <c r="IP533" s="62"/>
      <c r="IQ533" s="62"/>
      <c r="IR533" s="62"/>
      <c r="IS533" s="62"/>
      <c r="IT533" s="62"/>
      <c r="IU533" s="62"/>
      <c r="IV533" s="62"/>
      <c r="IW533" s="62"/>
      <c r="IX533" s="62"/>
      <c r="IY533" s="62"/>
      <c r="IZ533" s="62"/>
      <c r="JA533" s="62"/>
      <c r="JB533" s="62"/>
      <c r="JC533" s="62"/>
      <c r="JD533" s="62"/>
      <c r="JE533" s="62"/>
      <c r="JF533" s="62"/>
      <c r="JG533" s="62"/>
      <c r="JH533" s="62"/>
      <c r="JI533" s="62"/>
      <c r="JJ533" s="62"/>
      <c r="JK533" s="62"/>
      <c r="JL533" s="62"/>
      <c r="JM533" s="62"/>
      <c r="JN533" s="62"/>
      <c r="JO533" s="62"/>
      <c r="JP533" s="62"/>
      <c r="JQ533" s="62"/>
      <c r="JR533" s="62"/>
      <c r="JS533" s="62"/>
      <c r="JT533" s="62"/>
      <c r="JU533" s="62"/>
      <c r="JV533" s="62"/>
      <c r="JW533" s="62"/>
      <c r="JX533" s="62"/>
      <c r="JY533" s="62"/>
      <c r="JZ533" s="62"/>
      <c r="KA533" s="62"/>
      <c r="KB533" s="62"/>
      <c r="KC533" s="62"/>
      <c r="KD533" s="62"/>
      <c r="KE533" s="62"/>
      <c r="KF533" s="62"/>
      <c r="KG533" s="62"/>
      <c r="KH533" s="62"/>
      <c r="KI533" s="62"/>
      <c r="KJ533" s="62"/>
      <c r="KK533" s="62"/>
      <c r="KL533" s="62"/>
      <c r="KM533" s="62"/>
    </row>
    <row r="534" spans="3:299" s="13" customFormat="1" x14ac:dyDescent="0.25">
      <c r="C534" s="62"/>
      <c r="D534" s="62"/>
      <c r="E534" s="62"/>
      <c r="F534" s="62"/>
      <c r="I534" s="14"/>
      <c r="J534" s="63"/>
      <c r="K534" s="14"/>
      <c r="L534" s="63"/>
      <c r="M534" s="63"/>
      <c r="Q534" s="51"/>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c r="CS534" s="62"/>
      <c r="CT534" s="62"/>
      <c r="CU534" s="62"/>
      <c r="CV534" s="62"/>
      <c r="CW534" s="62"/>
      <c r="CX534" s="62"/>
      <c r="CY534" s="62"/>
      <c r="CZ534" s="62"/>
      <c r="DA534" s="62"/>
      <c r="DB534" s="62"/>
      <c r="DC534" s="62"/>
      <c r="DD534" s="62"/>
      <c r="DE534" s="62"/>
      <c r="DF534" s="62"/>
      <c r="DG534" s="62"/>
      <c r="DH534" s="62"/>
      <c r="DI534" s="62"/>
      <c r="DJ534" s="62"/>
      <c r="DK534" s="62"/>
      <c r="DL534" s="62"/>
      <c r="DM534" s="62"/>
      <c r="DN534" s="62"/>
      <c r="DO534" s="62"/>
      <c r="DP534" s="62"/>
      <c r="DQ534" s="62"/>
      <c r="DR534" s="62"/>
      <c r="DS534" s="62"/>
      <c r="DT534" s="62"/>
      <c r="DU534" s="62"/>
      <c r="DV534" s="62"/>
      <c r="DW534" s="62"/>
      <c r="DX534" s="62"/>
      <c r="DY534" s="62"/>
      <c r="DZ534" s="62"/>
      <c r="EA534" s="62"/>
      <c r="EB534" s="62"/>
      <c r="EC534" s="62"/>
      <c r="ED534" s="62"/>
      <c r="EE534" s="62"/>
      <c r="EF534" s="62"/>
      <c r="EG534" s="62"/>
      <c r="EH534" s="62"/>
      <c r="EI534" s="62"/>
      <c r="EJ534" s="62"/>
      <c r="EK534" s="62"/>
      <c r="EL534" s="62"/>
      <c r="EM534" s="62"/>
      <c r="EN534" s="62"/>
      <c r="EO534" s="62"/>
      <c r="EP534" s="62"/>
      <c r="EQ534" s="62"/>
      <c r="ER534" s="62"/>
      <c r="ES534" s="62"/>
      <c r="ET534" s="62"/>
      <c r="EU534" s="62"/>
      <c r="EV534" s="62"/>
      <c r="EW534" s="62"/>
      <c r="EX534" s="62"/>
      <c r="EY534" s="62"/>
      <c r="EZ534" s="62"/>
      <c r="FA534" s="62"/>
      <c r="FB534" s="62"/>
      <c r="FC534" s="62"/>
      <c r="FD534" s="62"/>
      <c r="FE534" s="62"/>
      <c r="FF534" s="62"/>
      <c r="FG534" s="62"/>
      <c r="FH534" s="62"/>
      <c r="FI534" s="62"/>
      <c r="FJ534" s="62"/>
      <c r="FK534" s="62"/>
      <c r="FL534" s="62"/>
      <c r="FM534" s="62"/>
      <c r="FN534" s="62"/>
      <c r="FO534" s="62"/>
      <c r="FP534" s="62"/>
      <c r="FQ534" s="62"/>
      <c r="FR534" s="62"/>
      <c r="FS534" s="62"/>
      <c r="FT534" s="62"/>
      <c r="FU534" s="62"/>
      <c r="FV534" s="62"/>
      <c r="FW534" s="62"/>
      <c r="FX534" s="62"/>
      <c r="FY534" s="62"/>
      <c r="FZ534" s="62"/>
      <c r="GA534" s="62"/>
      <c r="GB534" s="62"/>
      <c r="GC534" s="62"/>
      <c r="GD534" s="62"/>
      <c r="GE534" s="62"/>
      <c r="GF534" s="62"/>
      <c r="GG534" s="62"/>
      <c r="GH534" s="62"/>
      <c r="GI534" s="62"/>
      <c r="GJ534" s="62"/>
      <c r="GK534" s="62"/>
      <c r="GL534" s="62"/>
      <c r="GM534" s="62"/>
      <c r="GN534" s="62"/>
      <c r="GO534" s="62"/>
      <c r="GP534" s="62"/>
      <c r="GQ534" s="62"/>
      <c r="GR534" s="62"/>
      <c r="GS534" s="62"/>
      <c r="GT534" s="62"/>
      <c r="GU534" s="62"/>
      <c r="GV534" s="62"/>
      <c r="GW534" s="62"/>
      <c r="GX534" s="62"/>
      <c r="GY534" s="62"/>
      <c r="GZ534" s="62"/>
      <c r="HA534" s="62"/>
      <c r="HB534" s="62"/>
      <c r="HC534" s="62"/>
      <c r="HD534" s="62"/>
      <c r="HE534" s="62"/>
      <c r="HF534" s="62"/>
      <c r="HG534" s="62"/>
      <c r="HH534" s="62"/>
      <c r="HI534" s="62"/>
      <c r="HJ534" s="62"/>
      <c r="HK534" s="62"/>
      <c r="HL534" s="62"/>
      <c r="HM534" s="62"/>
      <c r="HN534" s="62"/>
      <c r="HO534" s="62"/>
      <c r="HP534" s="62"/>
      <c r="HQ534" s="62"/>
      <c r="HR534" s="62"/>
      <c r="HS534" s="62"/>
      <c r="HT534" s="62"/>
      <c r="HU534" s="62"/>
      <c r="HV534" s="62"/>
      <c r="HW534" s="62"/>
      <c r="HX534" s="62"/>
      <c r="HY534" s="62"/>
      <c r="HZ534" s="62"/>
      <c r="IA534" s="62"/>
      <c r="IB534" s="62"/>
      <c r="IC534" s="62"/>
      <c r="ID534" s="62"/>
      <c r="IE534" s="62"/>
      <c r="IF534" s="62"/>
      <c r="IG534" s="62"/>
      <c r="IH534" s="62"/>
      <c r="II534" s="62"/>
      <c r="IJ534" s="62"/>
      <c r="IK534" s="62"/>
      <c r="IL534" s="62"/>
      <c r="IM534" s="62"/>
      <c r="IN534" s="62"/>
      <c r="IO534" s="62"/>
      <c r="IP534" s="62"/>
      <c r="IQ534" s="62"/>
      <c r="IR534" s="62"/>
      <c r="IS534" s="62"/>
      <c r="IT534" s="62"/>
      <c r="IU534" s="62"/>
      <c r="IV534" s="62"/>
      <c r="IW534" s="62"/>
      <c r="IX534" s="62"/>
      <c r="IY534" s="62"/>
      <c r="IZ534" s="62"/>
      <c r="JA534" s="62"/>
      <c r="JB534" s="62"/>
      <c r="JC534" s="62"/>
      <c r="JD534" s="62"/>
      <c r="JE534" s="62"/>
      <c r="JF534" s="62"/>
      <c r="JG534" s="62"/>
      <c r="JH534" s="62"/>
      <c r="JI534" s="62"/>
      <c r="JJ534" s="62"/>
      <c r="JK534" s="62"/>
      <c r="JL534" s="62"/>
      <c r="JM534" s="62"/>
      <c r="JN534" s="62"/>
      <c r="JO534" s="62"/>
      <c r="JP534" s="62"/>
      <c r="JQ534" s="62"/>
      <c r="JR534" s="62"/>
      <c r="JS534" s="62"/>
      <c r="JT534" s="62"/>
      <c r="JU534" s="62"/>
      <c r="JV534" s="62"/>
      <c r="JW534" s="62"/>
      <c r="JX534" s="62"/>
      <c r="JY534" s="62"/>
      <c r="JZ534" s="62"/>
      <c r="KA534" s="62"/>
      <c r="KB534" s="62"/>
      <c r="KC534" s="62"/>
      <c r="KD534" s="62"/>
      <c r="KE534" s="62"/>
      <c r="KF534" s="62"/>
      <c r="KG534" s="62"/>
      <c r="KH534" s="62"/>
      <c r="KI534" s="62"/>
      <c r="KJ534" s="62"/>
      <c r="KK534" s="62"/>
      <c r="KL534" s="62"/>
      <c r="KM534" s="62"/>
    </row>
    <row r="535" spans="3:299" s="13" customFormat="1" x14ac:dyDescent="0.25">
      <c r="C535" s="62"/>
      <c r="D535" s="62"/>
      <c r="E535" s="62"/>
      <c r="F535" s="62"/>
      <c r="I535" s="14"/>
      <c r="J535" s="63"/>
      <c r="K535" s="14"/>
      <c r="L535" s="63"/>
      <c r="M535" s="63"/>
      <c r="Q535" s="51"/>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c r="CS535" s="62"/>
      <c r="CT535" s="62"/>
      <c r="CU535" s="62"/>
      <c r="CV535" s="62"/>
      <c r="CW535" s="62"/>
      <c r="CX535" s="62"/>
      <c r="CY535" s="62"/>
      <c r="CZ535" s="62"/>
      <c r="DA535" s="62"/>
      <c r="DB535" s="62"/>
      <c r="DC535" s="62"/>
      <c r="DD535" s="62"/>
      <c r="DE535" s="62"/>
      <c r="DF535" s="62"/>
      <c r="DG535" s="62"/>
      <c r="DH535" s="62"/>
      <c r="DI535" s="62"/>
      <c r="DJ535" s="62"/>
      <c r="DK535" s="62"/>
      <c r="DL535" s="62"/>
      <c r="DM535" s="62"/>
      <c r="DN535" s="62"/>
      <c r="DO535" s="62"/>
      <c r="DP535" s="62"/>
      <c r="DQ535" s="62"/>
      <c r="DR535" s="62"/>
      <c r="DS535" s="62"/>
      <c r="DT535" s="62"/>
      <c r="DU535" s="62"/>
      <c r="DV535" s="62"/>
      <c r="DW535" s="62"/>
      <c r="DX535" s="62"/>
      <c r="DY535" s="62"/>
      <c r="DZ535" s="62"/>
      <c r="EA535" s="62"/>
      <c r="EB535" s="62"/>
      <c r="EC535" s="62"/>
      <c r="ED535" s="62"/>
      <c r="EE535" s="62"/>
      <c r="EF535" s="62"/>
      <c r="EG535" s="62"/>
      <c r="EH535" s="62"/>
      <c r="EI535" s="62"/>
      <c r="EJ535" s="62"/>
      <c r="EK535" s="62"/>
      <c r="EL535" s="62"/>
      <c r="EM535" s="62"/>
      <c r="EN535" s="62"/>
      <c r="EO535" s="62"/>
      <c r="EP535" s="62"/>
      <c r="EQ535" s="62"/>
      <c r="ER535" s="62"/>
      <c r="ES535" s="62"/>
      <c r="ET535" s="62"/>
      <c r="EU535" s="62"/>
      <c r="EV535" s="62"/>
      <c r="EW535" s="62"/>
      <c r="EX535" s="62"/>
      <c r="EY535" s="62"/>
      <c r="EZ535" s="62"/>
      <c r="FA535" s="62"/>
      <c r="FB535" s="62"/>
      <c r="FC535" s="62"/>
      <c r="FD535" s="62"/>
      <c r="FE535" s="62"/>
      <c r="FF535" s="62"/>
      <c r="FG535" s="62"/>
      <c r="FH535" s="62"/>
      <c r="FI535" s="62"/>
      <c r="FJ535" s="62"/>
      <c r="FK535" s="62"/>
      <c r="FL535" s="62"/>
      <c r="FM535" s="62"/>
      <c r="FN535" s="62"/>
      <c r="FO535" s="62"/>
      <c r="FP535" s="62"/>
      <c r="FQ535" s="62"/>
      <c r="FR535" s="62"/>
      <c r="FS535" s="62"/>
      <c r="FT535" s="62"/>
      <c r="FU535" s="62"/>
      <c r="FV535" s="62"/>
      <c r="FW535" s="62"/>
      <c r="FX535" s="62"/>
      <c r="FY535" s="62"/>
      <c r="FZ535" s="62"/>
      <c r="GA535" s="62"/>
      <c r="GB535" s="62"/>
      <c r="GC535" s="62"/>
      <c r="GD535" s="62"/>
      <c r="GE535" s="62"/>
      <c r="GF535" s="62"/>
      <c r="GG535" s="62"/>
      <c r="GH535" s="62"/>
      <c r="GI535" s="62"/>
      <c r="GJ535" s="62"/>
      <c r="GK535" s="62"/>
      <c r="GL535" s="62"/>
      <c r="GM535" s="62"/>
      <c r="GN535" s="62"/>
      <c r="GO535" s="62"/>
      <c r="GP535" s="62"/>
      <c r="GQ535" s="62"/>
      <c r="GR535" s="62"/>
      <c r="GS535" s="62"/>
      <c r="GT535" s="62"/>
      <c r="GU535" s="62"/>
      <c r="GV535" s="62"/>
      <c r="GW535" s="62"/>
      <c r="GX535" s="62"/>
      <c r="GY535" s="62"/>
      <c r="GZ535" s="62"/>
      <c r="HA535" s="62"/>
      <c r="HB535" s="62"/>
      <c r="HC535" s="62"/>
      <c r="HD535" s="62"/>
      <c r="HE535" s="62"/>
      <c r="HF535" s="62"/>
      <c r="HG535" s="62"/>
      <c r="HH535" s="62"/>
      <c r="HI535" s="62"/>
      <c r="HJ535" s="62"/>
      <c r="HK535" s="62"/>
      <c r="HL535" s="62"/>
      <c r="HM535" s="62"/>
      <c r="HN535" s="62"/>
      <c r="HO535" s="62"/>
      <c r="HP535" s="62"/>
      <c r="HQ535" s="62"/>
      <c r="HR535" s="62"/>
      <c r="HS535" s="62"/>
      <c r="HT535" s="62"/>
      <c r="HU535" s="62"/>
      <c r="HV535" s="62"/>
      <c r="HW535" s="62"/>
      <c r="HX535" s="62"/>
      <c r="HY535" s="62"/>
      <c r="HZ535" s="62"/>
      <c r="IA535" s="62"/>
      <c r="IB535" s="62"/>
      <c r="IC535" s="62"/>
      <c r="ID535" s="62"/>
      <c r="IE535" s="62"/>
      <c r="IF535" s="62"/>
      <c r="IG535" s="62"/>
      <c r="IH535" s="62"/>
      <c r="II535" s="62"/>
      <c r="IJ535" s="62"/>
      <c r="IK535" s="62"/>
      <c r="IL535" s="62"/>
      <c r="IM535" s="62"/>
      <c r="IN535" s="62"/>
      <c r="IO535" s="62"/>
      <c r="IP535" s="62"/>
      <c r="IQ535" s="62"/>
      <c r="IR535" s="62"/>
      <c r="IS535" s="62"/>
      <c r="IT535" s="62"/>
      <c r="IU535" s="62"/>
      <c r="IV535" s="62"/>
      <c r="IW535" s="62"/>
      <c r="IX535" s="62"/>
      <c r="IY535" s="62"/>
      <c r="IZ535" s="62"/>
      <c r="JA535" s="62"/>
      <c r="JB535" s="62"/>
      <c r="JC535" s="62"/>
      <c r="JD535" s="62"/>
      <c r="JE535" s="62"/>
      <c r="JF535" s="62"/>
      <c r="JG535" s="62"/>
      <c r="JH535" s="62"/>
      <c r="JI535" s="62"/>
      <c r="JJ535" s="62"/>
      <c r="JK535" s="62"/>
      <c r="JL535" s="62"/>
      <c r="JM535" s="62"/>
      <c r="JN535" s="62"/>
      <c r="JO535" s="62"/>
      <c r="JP535" s="62"/>
      <c r="JQ535" s="62"/>
      <c r="JR535" s="62"/>
      <c r="JS535" s="62"/>
      <c r="JT535" s="62"/>
      <c r="JU535" s="62"/>
      <c r="JV535" s="62"/>
      <c r="JW535" s="62"/>
      <c r="JX535" s="62"/>
      <c r="JY535" s="62"/>
      <c r="JZ535" s="62"/>
      <c r="KA535" s="62"/>
      <c r="KB535" s="62"/>
      <c r="KC535" s="62"/>
      <c r="KD535" s="62"/>
      <c r="KE535" s="62"/>
      <c r="KF535" s="62"/>
      <c r="KG535" s="62"/>
      <c r="KH535" s="62"/>
      <c r="KI535" s="62"/>
      <c r="KJ535" s="62"/>
      <c r="KK535" s="62"/>
      <c r="KL535" s="62"/>
      <c r="KM535" s="62"/>
    </row>
    <row r="536" spans="3:299" s="13" customFormat="1" x14ac:dyDescent="0.25">
      <c r="C536" s="62"/>
      <c r="D536" s="62"/>
      <c r="E536" s="62"/>
      <c r="F536" s="62"/>
      <c r="I536" s="14"/>
      <c r="J536" s="63"/>
      <c r="K536" s="14"/>
      <c r="L536" s="63"/>
      <c r="M536" s="63"/>
      <c r="Q536" s="51"/>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c r="CS536" s="62"/>
      <c r="CT536" s="62"/>
      <c r="CU536" s="62"/>
      <c r="CV536" s="62"/>
      <c r="CW536" s="62"/>
      <c r="CX536" s="62"/>
      <c r="CY536" s="62"/>
      <c r="CZ536" s="62"/>
      <c r="DA536" s="62"/>
      <c r="DB536" s="62"/>
      <c r="DC536" s="62"/>
      <c r="DD536" s="62"/>
      <c r="DE536" s="62"/>
      <c r="DF536" s="62"/>
      <c r="DG536" s="62"/>
      <c r="DH536" s="62"/>
      <c r="DI536" s="62"/>
      <c r="DJ536" s="62"/>
      <c r="DK536" s="62"/>
      <c r="DL536" s="62"/>
      <c r="DM536" s="62"/>
      <c r="DN536" s="62"/>
      <c r="DO536" s="62"/>
      <c r="DP536" s="62"/>
      <c r="DQ536" s="62"/>
      <c r="DR536" s="62"/>
      <c r="DS536" s="62"/>
      <c r="DT536" s="62"/>
      <c r="DU536" s="62"/>
      <c r="DV536" s="62"/>
      <c r="DW536" s="62"/>
      <c r="DX536" s="62"/>
      <c r="DY536" s="62"/>
      <c r="DZ536" s="62"/>
      <c r="EA536" s="62"/>
      <c r="EB536" s="62"/>
      <c r="EC536" s="62"/>
      <c r="ED536" s="62"/>
      <c r="EE536" s="62"/>
      <c r="EF536" s="62"/>
      <c r="EG536" s="62"/>
      <c r="EH536" s="62"/>
      <c r="EI536" s="62"/>
      <c r="EJ536" s="62"/>
      <c r="EK536" s="62"/>
      <c r="EL536" s="62"/>
      <c r="EM536" s="62"/>
      <c r="EN536" s="62"/>
      <c r="EO536" s="62"/>
      <c r="EP536" s="62"/>
      <c r="EQ536" s="62"/>
      <c r="ER536" s="62"/>
      <c r="ES536" s="62"/>
      <c r="ET536" s="62"/>
      <c r="EU536" s="62"/>
      <c r="EV536" s="62"/>
      <c r="EW536" s="62"/>
      <c r="EX536" s="62"/>
      <c r="EY536" s="62"/>
      <c r="EZ536" s="62"/>
      <c r="FA536" s="62"/>
      <c r="FB536" s="62"/>
      <c r="FC536" s="62"/>
      <c r="FD536" s="62"/>
      <c r="FE536" s="62"/>
      <c r="FF536" s="62"/>
      <c r="FG536" s="62"/>
      <c r="FH536" s="62"/>
      <c r="FI536" s="62"/>
      <c r="FJ536" s="62"/>
      <c r="FK536" s="62"/>
      <c r="FL536" s="62"/>
      <c r="FM536" s="62"/>
      <c r="FN536" s="62"/>
      <c r="FO536" s="62"/>
      <c r="FP536" s="62"/>
      <c r="FQ536" s="62"/>
      <c r="FR536" s="62"/>
      <c r="FS536" s="62"/>
      <c r="FT536" s="62"/>
      <c r="FU536" s="62"/>
      <c r="FV536" s="62"/>
      <c r="FW536" s="62"/>
      <c r="FX536" s="62"/>
      <c r="FY536" s="62"/>
      <c r="FZ536" s="62"/>
      <c r="GA536" s="62"/>
      <c r="GB536" s="62"/>
      <c r="GC536" s="62"/>
      <c r="GD536" s="62"/>
      <c r="GE536" s="62"/>
      <c r="GF536" s="62"/>
      <c r="GG536" s="62"/>
      <c r="GH536" s="62"/>
      <c r="GI536" s="62"/>
      <c r="GJ536" s="62"/>
      <c r="GK536" s="62"/>
      <c r="GL536" s="62"/>
      <c r="GM536" s="62"/>
      <c r="GN536" s="62"/>
      <c r="GO536" s="62"/>
      <c r="GP536" s="62"/>
      <c r="GQ536" s="62"/>
      <c r="GR536" s="62"/>
      <c r="GS536" s="62"/>
      <c r="GT536" s="62"/>
      <c r="GU536" s="62"/>
      <c r="GV536" s="62"/>
      <c r="GW536" s="62"/>
      <c r="GX536" s="62"/>
      <c r="GY536" s="62"/>
      <c r="GZ536" s="62"/>
      <c r="HA536" s="62"/>
      <c r="HB536" s="62"/>
      <c r="HC536" s="62"/>
      <c r="HD536" s="62"/>
      <c r="HE536" s="62"/>
      <c r="HF536" s="62"/>
      <c r="HG536" s="62"/>
      <c r="HH536" s="62"/>
      <c r="HI536" s="62"/>
      <c r="HJ536" s="62"/>
      <c r="HK536" s="62"/>
      <c r="HL536" s="62"/>
      <c r="HM536" s="62"/>
      <c r="HN536" s="62"/>
      <c r="HO536" s="62"/>
      <c r="HP536" s="62"/>
      <c r="HQ536" s="62"/>
      <c r="HR536" s="62"/>
      <c r="HS536" s="62"/>
      <c r="HT536" s="62"/>
      <c r="HU536" s="62"/>
      <c r="HV536" s="62"/>
      <c r="HW536" s="62"/>
      <c r="HX536" s="62"/>
      <c r="HY536" s="62"/>
      <c r="HZ536" s="62"/>
      <c r="IA536" s="62"/>
      <c r="IB536" s="62"/>
      <c r="IC536" s="62"/>
      <c r="ID536" s="62"/>
      <c r="IE536" s="62"/>
      <c r="IF536" s="62"/>
      <c r="IG536" s="62"/>
      <c r="IH536" s="62"/>
      <c r="II536" s="62"/>
      <c r="IJ536" s="62"/>
      <c r="IK536" s="62"/>
      <c r="IL536" s="62"/>
      <c r="IM536" s="62"/>
      <c r="IN536" s="62"/>
      <c r="IO536" s="62"/>
      <c r="IP536" s="62"/>
      <c r="IQ536" s="62"/>
      <c r="IR536" s="62"/>
      <c r="IS536" s="62"/>
      <c r="IT536" s="62"/>
      <c r="IU536" s="62"/>
      <c r="IV536" s="62"/>
      <c r="IW536" s="62"/>
      <c r="IX536" s="62"/>
      <c r="IY536" s="62"/>
      <c r="IZ536" s="62"/>
      <c r="JA536" s="62"/>
      <c r="JB536" s="62"/>
      <c r="JC536" s="62"/>
      <c r="JD536" s="62"/>
      <c r="JE536" s="62"/>
      <c r="JF536" s="62"/>
      <c r="JG536" s="62"/>
      <c r="JH536" s="62"/>
      <c r="JI536" s="62"/>
      <c r="JJ536" s="62"/>
      <c r="JK536" s="62"/>
      <c r="JL536" s="62"/>
      <c r="JM536" s="62"/>
      <c r="JN536" s="62"/>
      <c r="JO536" s="62"/>
      <c r="JP536" s="62"/>
      <c r="JQ536" s="62"/>
      <c r="JR536" s="62"/>
      <c r="JS536" s="62"/>
      <c r="JT536" s="62"/>
      <c r="JU536" s="62"/>
      <c r="JV536" s="62"/>
      <c r="JW536" s="62"/>
      <c r="JX536" s="62"/>
      <c r="JY536" s="62"/>
      <c r="JZ536" s="62"/>
      <c r="KA536" s="62"/>
      <c r="KB536" s="62"/>
      <c r="KC536" s="62"/>
      <c r="KD536" s="62"/>
      <c r="KE536" s="62"/>
      <c r="KF536" s="62"/>
      <c r="KG536" s="62"/>
      <c r="KH536" s="62"/>
      <c r="KI536" s="62"/>
      <c r="KJ536" s="62"/>
      <c r="KK536" s="62"/>
      <c r="KL536" s="62"/>
      <c r="KM536" s="62"/>
    </row>
    <row r="537" spans="3:299" s="13" customFormat="1" x14ac:dyDescent="0.25">
      <c r="C537" s="62"/>
      <c r="D537" s="62"/>
      <c r="E537" s="62"/>
      <c r="F537" s="62"/>
      <c r="I537" s="14"/>
      <c r="J537" s="63"/>
      <c r="K537" s="14"/>
      <c r="L537" s="63"/>
      <c r="M537" s="63"/>
      <c r="Q537" s="51"/>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c r="CS537" s="62"/>
      <c r="CT537" s="62"/>
      <c r="CU537" s="62"/>
      <c r="CV537" s="62"/>
      <c r="CW537" s="62"/>
      <c r="CX537" s="62"/>
      <c r="CY537" s="62"/>
      <c r="CZ537" s="62"/>
      <c r="DA537" s="62"/>
      <c r="DB537" s="62"/>
      <c r="DC537" s="62"/>
      <c r="DD537" s="62"/>
      <c r="DE537" s="62"/>
      <c r="DF537" s="62"/>
      <c r="DG537" s="62"/>
      <c r="DH537" s="62"/>
      <c r="DI537" s="62"/>
      <c r="DJ537" s="62"/>
      <c r="DK537" s="62"/>
      <c r="DL537" s="62"/>
      <c r="DM537" s="62"/>
      <c r="DN537" s="62"/>
      <c r="DO537" s="62"/>
      <c r="DP537" s="62"/>
      <c r="DQ537" s="62"/>
      <c r="DR537" s="62"/>
      <c r="DS537" s="62"/>
      <c r="DT537" s="62"/>
      <c r="DU537" s="62"/>
      <c r="DV537" s="62"/>
      <c r="DW537" s="62"/>
      <c r="DX537" s="62"/>
      <c r="DY537" s="62"/>
      <c r="DZ537" s="62"/>
      <c r="EA537" s="62"/>
      <c r="EB537" s="62"/>
      <c r="EC537" s="62"/>
      <c r="ED537" s="62"/>
      <c r="EE537" s="62"/>
      <c r="EF537" s="62"/>
      <c r="EG537" s="62"/>
      <c r="EH537" s="62"/>
      <c r="EI537" s="62"/>
      <c r="EJ537" s="62"/>
      <c r="EK537" s="62"/>
      <c r="EL537" s="62"/>
      <c r="EM537" s="62"/>
      <c r="EN537" s="62"/>
      <c r="EO537" s="62"/>
      <c r="EP537" s="62"/>
      <c r="EQ537" s="62"/>
      <c r="ER537" s="62"/>
      <c r="ES537" s="62"/>
      <c r="ET537" s="62"/>
      <c r="EU537" s="62"/>
      <c r="EV537" s="62"/>
      <c r="EW537" s="62"/>
      <c r="EX537" s="62"/>
      <c r="EY537" s="62"/>
      <c r="EZ537" s="62"/>
      <c r="FA537" s="62"/>
      <c r="FB537" s="62"/>
      <c r="FC537" s="62"/>
      <c r="FD537" s="62"/>
      <c r="FE537" s="62"/>
      <c r="FF537" s="62"/>
      <c r="FG537" s="62"/>
      <c r="FH537" s="62"/>
      <c r="FI537" s="62"/>
      <c r="FJ537" s="62"/>
      <c r="FK537" s="62"/>
      <c r="FL537" s="62"/>
      <c r="FM537" s="62"/>
      <c r="FN537" s="62"/>
      <c r="FO537" s="62"/>
      <c r="FP537" s="62"/>
      <c r="FQ537" s="62"/>
      <c r="FR537" s="62"/>
      <c r="FS537" s="62"/>
      <c r="FT537" s="62"/>
      <c r="FU537" s="62"/>
      <c r="FV537" s="62"/>
      <c r="FW537" s="62"/>
      <c r="FX537" s="62"/>
      <c r="FY537" s="62"/>
      <c r="FZ537" s="62"/>
      <c r="GA537" s="62"/>
      <c r="GB537" s="62"/>
      <c r="GC537" s="62"/>
      <c r="GD537" s="62"/>
      <c r="GE537" s="62"/>
      <c r="GF537" s="62"/>
      <c r="GG537" s="62"/>
      <c r="GH537" s="62"/>
      <c r="GI537" s="62"/>
      <c r="GJ537" s="62"/>
      <c r="GK537" s="62"/>
      <c r="GL537" s="62"/>
      <c r="GM537" s="62"/>
      <c r="GN537" s="62"/>
      <c r="GO537" s="62"/>
      <c r="GP537" s="62"/>
      <c r="GQ537" s="62"/>
      <c r="GR537" s="62"/>
      <c r="GS537" s="62"/>
      <c r="GT537" s="62"/>
      <c r="GU537" s="62"/>
      <c r="GV537" s="62"/>
      <c r="GW537" s="62"/>
      <c r="GX537" s="62"/>
      <c r="GY537" s="62"/>
      <c r="GZ537" s="62"/>
      <c r="HA537" s="62"/>
      <c r="HB537" s="62"/>
      <c r="HC537" s="62"/>
      <c r="HD537" s="62"/>
      <c r="HE537" s="62"/>
      <c r="HF537" s="62"/>
      <c r="HG537" s="62"/>
      <c r="HH537" s="62"/>
      <c r="HI537" s="62"/>
      <c r="HJ537" s="62"/>
      <c r="HK537" s="62"/>
      <c r="HL537" s="62"/>
      <c r="HM537" s="62"/>
      <c r="HN537" s="62"/>
      <c r="HO537" s="62"/>
      <c r="HP537" s="62"/>
      <c r="HQ537" s="62"/>
      <c r="HR537" s="62"/>
      <c r="HS537" s="62"/>
      <c r="HT537" s="62"/>
      <c r="HU537" s="62"/>
      <c r="HV537" s="62"/>
      <c r="HW537" s="62"/>
      <c r="HX537" s="62"/>
      <c r="HY537" s="62"/>
      <c r="HZ537" s="62"/>
      <c r="IA537" s="62"/>
      <c r="IB537" s="62"/>
      <c r="IC537" s="62"/>
      <c r="ID537" s="62"/>
      <c r="IE537" s="62"/>
      <c r="IF537" s="62"/>
      <c r="IG537" s="62"/>
      <c r="IH537" s="62"/>
      <c r="II537" s="62"/>
      <c r="IJ537" s="62"/>
      <c r="IK537" s="62"/>
      <c r="IL537" s="62"/>
      <c r="IM537" s="62"/>
      <c r="IN537" s="62"/>
      <c r="IO537" s="62"/>
      <c r="IP537" s="62"/>
      <c r="IQ537" s="62"/>
      <c r="IR537" s="62"/>
      <c r="IS537" s="62"/>
      <c r="IT537" s="62"/>
      <c r="IU537" s="62"/>
      <c r="IV537" s="62"/>
      <c r="IW537" s="62"/>
      <c r="IX537" s="62"/>
      <c r="IY537" s="62"/>
      <c r="IZ537" s="62"/>
      <c r="JA537" s="62"/>
      <c r="JB537" s="62"/>
      <c r="JC537" s="62"/>
      <c r="JD537" s="62"/>
      <c r="JE537" s="62"/>
      <c r="JF537" s="62"/>
      <c r="JG537" s="62"/>
      <c r="JH537" s="62"/>
      <c r="JI537" s="62"/>
      <c r="JJ537" s="62"/>
      <c r="JK537" s="62"/>
      <c r="JL537" s="62"/>
      <c r="JM537" s="62"/>
      <c r="JN537" s="62"/>
      <c r="JO537" s="62"/>
      <c r="JP537" s="62"/>
      <c r="JQ537" s="62"/>
      <c r="JR537" s="62"/>
      <c r="JS537" s="62"/>
      <c r="JT537" s="62"/>
      <c r="JU537" s="62"/>
      <c r="JV537" s="62"/>
      <c r="JW537" s="62"/>
      <c r="JX537" s="62"/>
      <c r="JY537" s="62"/>
      <c r="JZ537" s="62"/>
      <c r="KA537" s="62"/>
      <c r="KB537" s="62"/>
      <c r="KC537" s="62"/>
      <c r="KD537" s="62"/>
      <c r="KE537" s="62"/>
      <c r="KF537" s="62"/>
      <c r="KG537" s="62"/>
      <c r="KH537" s="62"/>
      <c r="KI537" s="62"/>
      <c r="KJ537" s="62"/>
      <c r="KK537" s="62"/>
      <c r="KL537" s="62"/>
      <c r="KM537" s="62"/>
    </row>
    <row r="538" spans="3:299" s="13" customFormat="1" x14ac:dyDescent="0.25">
      <c r="C538" s="62"/>
      <c r="D538" s="62"/>
      <c r="E538" s="62"/>
      <c r="F538" s="62"/>
      <c r="I538" s="14"/>
      <c r="J538" s="63"/>
      <c r="K538" s="14"/>
      <c r="L538" s="63"/>
      <c r="M538" s="63"/>
      <c r="Q538" s="51"/>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c r="CS538" s="62"/>
      <c r="CT538" s="62"/>
      <c r="CU538" s="62"/>
      <c r="CV538" s="62"/>
      <c r="CW538" s="62"/>
      <c r="CX538" s="62"/>
      <c r="CY538" s="62"/>
      <c r="CZ538" s="62"/>
      <c r="DA538" s="62"/>
      <c r="DB538" s="62"/>
      <c r="DC538" s="62"/>
      <c r="DD538" s="62"/>
      <c r="DE538" s="62"/>
      <c r="DF538" s="62"/>
      <c r="DG538" s="62"/>
      <c r="DH538" s="62"/>
      <c r="DI538" s="62"/>
      <c r="DJ538" s="62"/>
      <c r="DK538" s="62"/>
      <c r="DL538" s="62"/>
      <c r="DM538" s="62"/>
      <c r="DN538" s="62"/>
      <c r="DO538" s="62"/>
      <c r="DP538" s="62"/>
      <c r="DQ538" s="62"/>
      <c r="DR538" s="62"/>
      <c r="DS538" s="62"/>
      <c r="DT538" s="62"/>
      <c r="DU538" s="62"/>
      <c r="DV538" s="62"/>
      <c r="DW538" s="62"/>
      <c r="DX538" s="62"/>
      <c r="DY538" s="62"/>
      <c r="DZ538" s="62"/>
      <c r="EA538" s="62"/>
      <c r="EB538" s="62"/>
      <c r="EC538" s="62"/>
      <c r="ED538" s="62"/>
      <c r="EE538" s="62"/>
      <c r="EF538" s="62"/>
      <c r="EG538" s="62"/>
      <c r="EH538" s="62"/>
      <c r="EI538" s="62"/>
      <c r="EJ538" s="62"/>
      <c r="EK538" s="62"/>
      <c r="EL538" s="62"/>
      <c r="EM538" s="62"/>
      <c r="EN538" s="62"/>
      <c r="EO538" s="62"/>
      <c r="EP538" s="62"/>
      <c r="EQ538" s="62"/>
      <c r="ER538" s="62"/>
      <c r="ES538" s="62"/>
      <c r="ET538" s="62"/>
      <c r="EU538" s="62"/>
      <c r="EV538" s="62"/>
      <c r="EW538" s="62"/>
      <c r="EX538" s="62"/>
      <c r="EY538" s="62"/>
      <c r="EZ538" s="62"/>
      <c r="FA538" s="62"/>
      <c r="FB538" s="62"/>
      <c r="FC538" s="62"/>
      <c r="FD538" s="62"/>
      <c r="FE538" s="62"/>
      <c r="FF538" s="62"/>
      <c r="FG538" s="62"/>
      <c r="FH538" s="62"/>
      <c r="FI538" s="62"/>
      <c r="FJ538" s="62"/>
      <c r="FK538" s="62"/>
      <c r="FL538" s="62"/>
      <c r="FM538" s="62"/>
      <c r="FN538" s="62"/>
      <c r="FO538" s="62"/>
      <c r="FP538" s="62"/>
      <c r="FQ538" s="62"/>
      <c r="FR538" s="62"/>
      <c r="FS538" s="62"/>
      <c r="FT538" s="62"/>
      <c r="FU538" s="62"/>
      <c r="FV538" s="62"/>
      <c r="FW538" s="62"/>
      <c r="FX538" s="62"/>
      <c r="FY538" s="62"/>
      <c r="FZ538" s="62"/>
      <c r="GA538" s="62"/>
      <c r="GB538" s="62"/>
      <c r="GC538" s="62"/>
      <c r="GD538" s="62"/>
      <c r="GE538" s="62"/>
      <c r="GF538" s="62"/>
      <c r="GG538" s="62"/>
      <c r="GH538" s="62"/>
      <c r="GI538" s="62"/>
      <c r="GJ538" s="62"/>
      <c r="GK538" s="62"/>
      <c r="GL538" s="62"/>
      <c r="GM538" s="62"/>
      <c r="GN538" s="62"/>
      <c r="GO538" s="62"/>
      <c r="GP538" s="62"/>
      <c r="GQ538" s="62"/>
      <c r="GR538" s="62"/>
      <c r="GS538" s="62"/>
      <c r="GT538" s="62"/>
      <c r="GU538" s="62"/>
      <c r="GV538" s="62"/>
      <c r="GW538" s="62"/>
      <c r="GX538" s="62"/>
      <c r="GY538" s="62"/>
      <c r="GZ538" s="62"/>
      <c r="HA538" s="62"/>
      <c r="HB538" s="62"/>
      <c r="HC538" s="62"/>
      <c r="HD538" s="62"/>
      <c r="HE538" s="62"/>
      <c r="HF538" s="62"/>
      <c r="HG538" s="62"/>
      <c r="HH538" s="62"/>
      <c r="HI538" s="62"/>
      <c r="HJ538" s="62"/>
      <c r="HK538" s="62"/>
      <c r="HL538" s="62"/>
      <c r="HM538" s="62"/>
      <c r="HN538" s="62"/>
      <c r="HO538" s="62"/>
      <c r="HP538" s="62"/>
      <c r="HQ538" s="62"/>
      <c r="HR538" s="62"/>
      <c r="HS538" s="62"/>
      <c r="HT538" s="62"/>
      <c r="HU538" s="62"/>
      <c r="HV538" s="62"/>
      <c r="HW538" s="62"/>
      <c r="HX538" s="62"/>
      <c r="HY538" s="62"/>
      <c r="HZ538" s="62"/>
      <c r="IA538" s="62"/>
      <c r="IB538" s="62"/>
      <c r="IC538" s="62"/>
      <c r="ID538" s="62"/>
      <c r="IE538" s="62"/>
      <c r="IF538" s="62"/>
      <c r="IG538" s="62"/>
      <c r="IH538" s="62"/>
      <c r="II538" s="62"/>
      <c r="IJ538" s="62"/>
      <c r="IK538" s="62"/>
      <c r="IL538" s="62"/>
      <c r="IM538" s="62"/>
      <c r="IN538" s="62"/>
      <c r="IO538" s="62"/>
      <c r="IP538" s="62"/>
      <c r="IQ538" s="62"/>
      <c r="IR538" s="62"/>
      <c r="IS538" s="62"/>
      <c r="IT538" s="62"/>
      <c r="IU538" s="62"/>
      <c r="IV538" s="62"/>
      <c r="IW538" s="62"/>
      <c r="IX538" s="62"/>
      <c r="IY538" s="62"/>
      <c r="IZ538" s="62"/>
      <c r="JA538" s="62"/>
      <c r="JB538" s="62"/>
      <c r="JC538" s="62"/>
      <c r="JD538" s="62"/>
      <c r="JE538" s="62"/>
      <c r="JF538" s="62"/>
      <c r="JG538" s="62"/>
      <c r="JH538" s="62"/>
      <c r="JI538" s="62"/>
      <c r="JJ538" s="62"/>
      <c r="JK538" s="62"/>
      <c r="JL538" s="62"/>
      <c r="JM538" s="62"/>
      <c r="JN538" s="62"/>
      <c r="JO538" s="62"/>
      <c r="JP538" s="62"/>
      <c r="JQ538" s="62"/>
      <c r="JR538" s="62"/>
      <c r="JS538" s="62"/>
      <c r="JT538" s="62"/>
      <c r="JU538" s="62"/>
      <c r="JV538" s="62"/>
      <c r="JW538" s="62"/>
      <c r="JX538" s="62"/>
      <c r="JY538" s="62"/>
      <c r="JZ538" s="62"/>
      <c r="KA538" s="62"/>
      <c r="KB538" s="62"/>
      <c r="KC538" s="62"/>
      <c r="KD538" s="62"/>
      <c r="KE538" s="62"/>
      <c r="KF538" s="62"/>
      <c r="KG538" s="62"/>
      <c r="KH538" s="62"/>
      <c r="KI538" s="62"/>
      <c r="KJ538" s="62"/>
      <c r="KK538" s="62"/>
      <c r="KL538" s="62"/>
      <c r="KM538" s="62"/>
    </row>
    <row r="539" spans="3:299" s="13" customFormat="1" x14ac:dyDescent="0.25">
      <c r="C539" s="62"/>
      <c r="D539" s="62"/>
      <c r="E539" s="62"/>
      <c r="F539" s="62"/>
      <c r="I539" s="14"/>
      <c r="J539" s="63"/>
      <c r="K539" s="14"/>
      <c r="L539" s="63"/>
      <c r="M539" s="63"/>
      <c r="Q539" s="51"/>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c r="CS539" s="62"/>
      <c r="CT539" s="62"/>
      <c r="CU539" s="62"/>
      <c r="CV539" s="62"/>
      <c r="CW539" s="62"/>
      <c r="CX539" s="62"/>
      <c r="CY539" s="62"/>
      <c r="CZ539" s="62"/>
      <c r="DA539" s="62"/>
      <c r="DB539" s="62"/>
      <c r="DC539" s="62"/>
      <c r="DD539" s="62"/>
      <c r="DE539" s="62"/>
      <c r="DF539" s="62"/>
      <c r="DG539" s="62"/>
      <c r="DH539" s="62"/>
      <c r="DI539" s="62"/>
      <c r="DJ539" s="62"/>
      <c r="DK539" s="62"/>
      <c r="DL539" s="62"/>
      <c r="DM539" s="62"/>
      <c r="DN539" s="62"/>
      <c r="DO539" s="62"/>
      <c r="DP539" s="62"/>
      <c r="DQ539" s="62"/>
      <c r="DR539" s="62"/>
      <c r="DS539" s="62"/>
      <c r="DT539" s="62"/>
      <c r="DU539" s="62"/>
      <c r="DV539" s="62"/>
      <c r="DW539" s="62"/>
      <c r="DX539" s="62"/>
      <c r="DY539" s="62"/>
      <c r="DZ539" s="62"/>
      <c r="EA539" s="62"/>
      <c r="EB539" s="62"/>
      <c r="EC539" s="62"/>
      <c r="ED539" s="62"/>
      <c r="EE539" s="62"/>
      <c r="EF539" s="62"/>
      <c r="EG539" s="62"/>
      <c r="EH539" s="62"/>
      <c r="EI539" s="62"/>
      <c r="EJ539" s="62"/>
      <c r="EK539" s="62"/>
      <c r="EL539" s="62"/>
      <c r="EM539" s="62"/>
      <c r="EN539" s="62"/>
      <c r="EO539" s="62"/>
      <c r="EP539" s="62"/>
      <c r="EQ539" s="62"/>
      <c r="ER539" s="62"/>
      <c r="ES539" s="62"/>
      <c r="ET539" s="62"/>
      <c r="EU539" s="62"/>
      <c r="EV539" s="62"/>
      <c r="EW539" s="62"/>
      <c r="EX539" s="62"/>
      <c r="EY539" s="62"/>
      <c r="EZ539" s="62"/>
      <c r="FA539" s="62"/>
      <c r="FB539" s="62"/>
      <c r="FC539" s="62"/>
      <c r="FD539" s="62"/>
      <c r="FE539" s="62"/>
      <c r="FF539" s="62"/>
      <c r="FG539" s="62"/>
      <c r="FH539" s="62"/>
      <c r="FI539" s="62"/>
      <c r="FJ539" s="62"/>
      <c r="FK539" s="62"/>
      <c r="FL539" s="62"/>
      <c r="FM539" s="62"/>
      <c r="FN539" s="62"/>
      <c r="FO539" s="62"/>
      <c r="FP539" s="62"/>
      <c r="FQ539" s="62"/>
      <c r="FR539" s="62"/>
      <c r="FS539" s="62"/>
      <c r="FT539" s="62"/>
      <c r="FU539" s="62"/>
      <c r="FV539" s="62"/>
      <c r="FW539" s="62"/>
      <c r="FX539" s="62"/>
      <c r="FY539" s="62"/>
      <c r="FZ539" s="62"/>
      <c r="GA539" s="62"/>
      <c r="GB539" s="62"/>
      <c r="GC539" s="62"/>
      <c r="GD539" s="62"/>
      <c r="GE539" s="62"/>
      <c r="GF539" s="62"/>
      <c r="GG539" s="62"/>
      <c r="GH539" s="62"/>
      <c r="GI539" s="62"/>
      <c r="GJ539" s="62"/>
      <c r="GK539" s="62"/>
      <c r="GL539" s="62"/>
      <c r="GM539" s="62"/>
      <c r="GN539" s="62"/>
      <c r="GO539" s="62"/>
      <c r="GP539" s="62"/>
      <c r="GQ539" s="62"/>
      <c r="GR539" s="62"/>
      <c r="GS539" s="62"/>
      <c r="GT539" s="62"/>
      <c r="GU539" s="62"/>
      <c r="GV539" s="62"/>
      <c r="GW539" s="62"/>
      <c r="GX539" s="62"/>
      <c r="GY539" s="62"/>
      <c r="GZ539" s="62"/>
      <c r="HA539" s="62"/>
      <c r="HB539" s="62"/>
      <c r="HC539" s="62"/>
      <c r="HD539" s="62"/>
      <c r="HE539" s="62"/>
      <c r="HF539" s="62"/>
      <c r="HG539" s="62"/>
      <c r="HH539" s="62"/>
      <c r="HI539" s="62"/>
      <c r="HJ539" s="62"/>
      <c r="HK539" s="62"/>
      <c r="HL539" s="62"/>
      <c r="HM539" s="62"/>
      <c r="HN539" s="62"/>
      <c r="HO539" s="62"/>
      <c r="HP539" s="62"/>
      <c r="HQ539" s="62"/>
      <c r="HR539" s="62"/>
      <c r="HS539" s="62"/>
      <c r="HT539" s="62"/>
      <c r="HU539" s="62"/>
      <c r="HV539" s="62"/>
      <c r="HW539" s="62"/>
      <c r="HX539" s="62"/>
      <c r="HY539" s="62"/>
      <c r="HZ539" s="62"/>
      <c r="IA539" s="62"/>
      <c r="IB539" s="62"/>
      <c r="IC539" s="62"/>
      <c r="ID539" s="62"/>
      <c r="IE539" s="62"/>
      <c r="IF539" s="62"/>
      <c r="IG539" s="62"/>
      <c r="IH539" s="62"/>
      <c r="II539" s="62"/>
      <c r="IJ539" s="62"/>
      <c r="IK539" s="62"/>
      <c r="IL539" s="62"/>
      <c r="IM539" s="62"/>
      <c r="IN539" s="62"/>
      <c r="IO539" s="62"/>
      <c r="IP539" s="62"/>
      <c r="IQ539" s="62"/>
      <c r="IR539" s="62"/>
      <c r="IS539" s="62"/>
      <c r="IT539" s="62"/>
      <c r="IU539" s="62"/>
      <c r="IV539" s="62"/>
      <c r="IW539" s="62"/>
      <c r="IX539" s="62"/>
      <c r="IY539" s="62"/>
      <c r="IZ539" s="62"/>
      <c r="JA539" s="62"/>
      <c r="JB539" s="62"/>
      <c r="JC539" s="62"/>
      <c r="JD539" s="62"/>
      <c r="JE539" s="62"/>
      <c r="JF539" s="62"/>
      <c r="JG539" s="62"/>
      <c r="JH539" s="62"/>
      <c r="JI539" s="62"/>
      <c r="JJ539" s="62"/>
      <c r="JK539" s="62"/>
      <c r="JL539" s="62"/>
      <c r="JM539" s="62"/>
      <c r="JN539" s="62"/>
      <c r="JO539" s="62"/>
      <c r="JP539" s="62"/>
      <c r="JQ539" s="62"/>
      <c r="JR539" s="62"/>
      <c r="JS539" s="62"/>
      <c r="JT539" s="62"/>
      <c r="JU539" s="62"/>
      <c r="JV539" s="62"/>
      <c r="JW539" s="62"/>
      <c r="JX539" s="62"/>
      <c r="JY539" s="62"/>
      <c r="JZ539" s="62"/>
      <c r="KA539" s="62"/>
      <c r="KB539" s="62"/>
      <c r="KC539" s="62"/>
      <c r="KD539" s="62"/>
      <c r="KE539" s="62"/>
      <c r="KF539" s="62"/>
      <c r="KG539" s="62"/>
      <c r="KH539" s="62"/>
      <c r="KI539" s="62"/>
      <c r="KJ539" s="62"/>
      <c r="KK539" s="62"/>
      <c r="KL539" s="62"/>
      <c r="KM539" s="62"/>
    </row>
    <row r="540" spans="3:299" s="13" customFormat="1" x14ac:dyDescent="0.25">
      <c r="C540" s="62"/>
      <c r="D540" s="62"/>
      <c r="E540" s="62"/>
      <c r="F540" s="62"/>
      <c r="I540" s="14"/>
      <c r="J540" s="63"/>
      <c r="K540" s="14"/>
      <c r="L540" s="63"/>
      <c r="M540" s="63"/>
      <c r="Q540" s="51"/>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c r="CS540" s="62"/>
      <c r="CT540" s="62"/>
      <c r="CU540" s="62"/>
      <c r="CV540" s="62"/>
      <c r="CW540" s="62"/>
      <c r="CX540" s="62"/>
      <c r="CY540" s="62"/>
      <c r="CZ540" s="62"/>
      <c r="DA540" s="62"/>
      <c r="DB540" s="62"/>
      <c r="DC540" s="62"/>
      <c r="DD540" s="62"/>
      <c r="DE540" s="62"/>
      <c r="DF540" s="62"/>
      <c r="DG540" s="62"/>
      <c r="DH540" s="62"/>
      <c r="DI540" s="62"/>
      <c r="DJ540" s="62"/>
      <c r="DK540" s="62"/>
      <c r="DL540" s="62"/>
      <c r="DM540" s="62"/>
      <c r="DN540" s="62"/>
      <c r="DO540" s="62"/>
      <c r="DP540" s="62"/>
      <c r="DQ540" s="62"/>
      <c r="DR540" s="62"/>
      <c r="DS540" s="62"/>
      <c r="DT540" s="62"/>
      <c r="DU540" s="62"/>
      <c r="DV540" s="62"/>
      <c r="DW540" s="62"/>
      <c r="DX540" s="62"/>
      <c r="DY540" s="62"/>
      <c r="DZ540" s="62"/>
      <c r="EA540" s="62"/>
      <c r="EB540" s="62"/>
      <c r="EC540" s="62"/>
      <c r="ED540" s="62"/>
      <c r="EE540" s="62"/>
      <c r="EF540" s="62"/>
      <c r="EG540" s="62"/>
      <c r="EH540" s="62"/>
      <c r="EI540" s="62"/>
      <c r="EJ540" s="62"/>
      <c r="EK540" s="62"/>
      <c r="EL540" s="62"/>
      <c r="EM540" s="62"/>
      <c r="EN540" s="62"/>
      <c r="EO540" s="62"/>
      <c r="EP540" s="62"/>
      <c r="EQ540" s="62"/>
      <c r="ER540" s="62"/>
      <c r="ES540" s="62"/>
      <c r="ET540" s="62"/>
      <c r="EU540" s="62"/>
      <c r="EV540" s="62"/>
      <c r="EW540" s="62"/>
      <c r="EX540" s="62"/>
      <c r="EY540" s="62"/>
      <c r="EZ540" s="62"/>
      <c r="FA540" s="62"/>
      <c r="FB540" s="62"/>
      <c r="FC540" s="62"/>
      <c r="FD540" s="62"/>
      <c r="FE540" s="62"/>
      <c r="FF540" s="62"/>
      <c r="FG540" s="62"/>
      <c r="FH540" s="62"/>
      <c r="FI540" s="62"/>
      <c r="FJ540" s="62"/>
      <c r="FK540" s="62"/>
      <c r="FL540" s="62"/>
      <c r="FM540" s="62"/>
      <c r="FN540" s="62"/>
      <c r="FO540" s="62"/>
      <c r="FP540" s="62"/>
      <c r="FQ540" s="62"/>
      <c r="FR540" s="62"/>
      <c r="FS540" s="62"/>
      <c r="FT540" s="62"/>
      <c r="FU540" s="62"/>
      <c r="FV540" s="62"/>
      <c r="FW540" s="62"/>
      <c r="FX540" s="62"/>
      <c r="FY540" s="62"/>
      <c r="FZ540" s="62"/>
      <c r="GA540" s="62"/>
      <c r="GB540" s="62"/>
      <c r="GC540" s="62"/>
      <c r="GD540" s="62"/>
      <c r="GE540" s="62"/>
      <c r="GF540" s="62"/>
      <c r="GG540" s="62"/>
      <c r="GH540" s="62"/>
      <c r="GI540" s="62"/>
      <c r="GJ540" s="62"/>
      <c r="GK540" s="62"/>
      <c r="GL540" s="62"/>
      <c r="GM540" s="62"/>
      <c r="GN540" s="62"/>
      <c r="GO540" s="62"/>
      <c r="GP540" s="62"/>
      <c r="GQ540" s="62"/>
      <c r="GR540" s="62"/>
      <c r="GS540" s="62"/>
      <c r="GT540" s="62"/>
      <c r="GU540" s="62"/>
      <c r="GV540" s="62"/>
      <c r="GW540" s="62"/>
      <c r="GX540" s="62"/>
      <c r="GY540" s="62"/>
      <c r="GZ540" s="62"/>
      <c r="HA540" s="62"/>
      <c r="HB540" s="62"/>
      <c r="HC540" s="62"/>
      <c r="HD540" s="62"/>
      <c r="HE540" s="62"/>
      <c r="HF540" s="62"/>
      <c r="HG540" s="62"/>
      <c r="HH540" s="62"/>
      <c r="HI540" s="62"/>
      <c r="HJ540" s="62"/>
      <c r="HK540" s="62"/>
      <c r="HL540" s="62"/>
      <c r="HM540" s="62"/>
      <c r="HN540" s="62"/>
      <c r="HO540" s="62"/>
      <c r="HP540" s="62"/>
      <c r="HQ540" s="62"/>
      <c r="HR540" s="62"/>
      <c r="HS540" s="62"/>
      <c r="HT540" s="62"/>
      <c r="HU540" s="62"/>
      <c r="HV540" s="62"/>
      <c r="HW540" s="62"/>
      <c r="HX540" s="62"/>
      <c r="HY540" s="62"/>
      <c r="HZ540" s="62"/>
      <c r="IA540" s="62"/>
      <c r="IB540" s="62"/>
      <c r="IC540" s="62"/>
      <c r="ID540" s="62"/>
      <c r="IE540" s="62"/>
      <c r="IF540" s="62"/>
      <c r="IG540" s="62"/>
      <c r="IH540" s="62"/>
      <c r="II540" s="62"/>
      <c r="IJ540" s="62"/>
      <c r="IK540" s="62"/>
      <c r="IL540" s="62"/>
      <c r="IM540" s="62"/>
      <c r="IN540" s="62"/>
      <c r="IO540" s="62"/>
      <c r="IP540" s="62"/>
      <c r="IQ540" s="62"/>
      <c r="IR540" s="62"/>
      <c r="IS540" s="62"/>
      <c r="IT540" s="62"/>
      <c r="IU540" s="62"/>
      <c r="IV540" s="62"/>
      <c r="IW540" s="62"/>
      <c r="IX540" s="62"/>
      <c r="IY540" s="62"/>
      <c r="IZ540" s="62"/>
      <c r="JA540" s="62"/>
      <c r="JB540" s="62"/>
      <c r="JC540" s="62"/>
      <c r="JD540" s="62"/>
      <c r="JE540" s="62"/>
      <c r="JF540" s="62"/>
      <c r="JG540" s="62"/>
      <c r="JH540" s="62"/>
      <c r="JI540" s="62"/>
      <c r="JJ540" s="62"/>
      <c r="JK540" s="62"/>
      <c r="JL540" s="62"/>
      <c r="JM540" s="62"/>
      <c r="JN540" s="62"/>
      <c r="JO540" s="62"/>
      <c r="JP540" s="62"/>
      <c r="JQ540" s="62"/>
      <c r="JR540" s="62"/>
      <c r="JS540" s="62"/>
      <c r="JT540" s="62"/>
      <c r="JU540" s="62"/>
      <c r="JV540" s="62"/>
      <c r="JW540" s="62"/>
      <c r="JX540" s="62"/>
      <c r="JY540" s="62"/>
      <c r="JZ540" s="62"/>
      <c r="KA540" s="62"/>
      <c r="KB540" s="62"/>
      <c r="KC540" s="62"/>
      <c r="KD540" s="62"/>
      <c r="KE540" s="62"/>
      <c r="KF540" s="62"/>
      <c r="KG540" s="62"/>
      <c r="KH540" s="62"/>
      <c r="KI540" s="62"/>
      <c r="KJ540" s="62"/>
      <c r="KK540" s="62"/>
      <c r="KL540" s="62"/>
      <c r="KM540" s="62"/>
    </row>
    <row r="541" spans="3:299" s="13" customFormat="1" x14ac:dyDescent="0.25">
      <c r="C541" s="62"/>
      <c r="D541" s="62"/>
      <c r="E541" s="62"/>
      <c r="F541" s="62"/>
      <c r="I541" s="14"/>
      <c r="J541" s="63"/>
      <c r="K541" s="14"/>
      <c r="L541" s="63"/>
      <c r="M541" s="63"/>
      <c r="Q541" s="51"/>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c r="CS541" s="62"/>
      <c r="CT541" s="62"/>
      <c r="CU541" s="62"/>
      <c r="CV541" s="62"/>
      <c r="CW541" s="62"/>
      <c r="CX541" s="62"/>
      <c r="CY541" s="62"/>
      <c r="CZ541" s="62"/>
      <c r="DA541" s="62"/>
      <c r="DB541" s="62"/>
      <c r="DC541" s="62"/>
      <c r="DD541" s="62"/>
      <c r="DE541" s="62"/>
      <c r="DF541" s="62"/>
      <c r="DG541" s="62"/>
      <c r="DH541" s="62"/>
      <c r="DI541" s="62"/>
      <c r="DJ541" s="62"/>
      <c r="DK541" s="62"/>
      <c r="DL541" s="62"/>
      <c r="DM541" s="62"/>
      <c r="DN541" s="62"/>
      <c r="DO541" s="62"/>
      <c r="DP541" s="62"/>
      <c r="DQ541" s="62"/>
      <c r="DR541" s="62"/>
      <c r="DS541" s="62"/>
      <c r="DT541" s="62"/>
      <c r="DU541" s="62"/>
      <c r="DV541" s="62"/>
      <c r="DW541" s="62"/>
      <c r="DX541" s="62"/>
      <c r="DY541" s="62"/>
      <c r="DZ541" s="62"/>
      <c r="EA541" s="62"/>
      <c r="EB541" s="62"/>
      <c r="EC541" s="62"/>
      <c r="ED541" s="62"/>
      <c r="EE541" s="62"/>
      <c r="EF541" s="62"/>
      <c r="EG541" s="62"/>
      <c r="EH541" s="62"/>
      <c r="EI541" s="62"/>
      <c r="EJ541" s="62"/>
      <c r="EK541" s="62"/>
      <c r="EL541" s="62"/>
      <c r="EM541" s="62"/>
      <c r="EN541" s="62"/>
      <c r="EO541" s="62"/>
      <c r="EP541" s="62"/>
      <c r="EQ541" s="62"/>
      <c r="ER541" s="62"/>
      <c r="ES541" s="62"/>
      <c r="ET541" s="62"/>
      <c r="EU541" s="62"/>
      <c r="EV541" s="62"/>
      <c r="EW541" s="62"/>
      <c r="EX541" s="62"/>
      <c r="EY541" s="62"/>
      <c r="EZ541" s="62"/>
      <c r="FA541" s="62"/>
      <c r="FB541" s="62"/>
      <c r="FC541" s="62"/>
      <c r="FD541" s="62"/>
      <c r="FE541" s="62"/>
      <c r="FF541" s="62"/>
      <c r="FG541" s="62"/>
      <c r="FH541" s="62"/>
      <c r="FI541" s="62"/>
      <c r="FJ541" s="62"/>
      <c r="FK541" s="62"/>
      <c r="FL541" s="62"/>
      <c r="FM541" s="62"/>
      <c r="FN541" s="62"/>
      <c r="FO541" s="62"/>
      <c r="FP541" s="62"/>
      <c r="FQ541" s="62"/>
      <c r="FR541" s="62"/>
      <c r="FS541" s="62"/>
      <c r="FT541" s="62"/>
      <c r="FU541" s="62"/>
      <c r="FV541" s="62"/>
      <c r="FW541" s="62"/>
      <c r="FX541" s="62"/>
      <c r="FY541" s="62"/>
      <c r="FZ541" s="62"/>
      <c r="GA541" s="62"/>
      <c r="GB541" s="62"/>
      <c r="GC541" s="62"/>
      <c r="GD541" s="62"/>
      <c r="GE541" s="62"/>
      <c r="GF541" s="62"/>
      <c r="GG541" s="62"/>
      <c r="GH541" s="62"/>
      <c r="GI541" s="62"/>
      <c r="GJ541" s="62"/>
      <c r="GK541" s="62"/>
      <c r="GL541" s="62"/>
      <c r="GM541" s="62"/>
      <c r="GN541" s="62"/>
      <c r="GO541" s="62"/>
      <c r="GP541" s="62"/>
      <c r="GQ541" s="62"/>
      <c r="GR541" s="62"/>
      <c r="GS541" s="62"/>
      <c r="GT541" s="62"/>
      <c r="GU541" s="62"/>
      <c r="GV541" s="62"/>
      <c r="GW541" s="62"/>
      <c r="GX541" s="62"/>
      <c r="GY541" s="62"/>
      <c r="GZ541" s="62"/>
      <c r="HA541" s="62"/>
      <c r="HB541" s="62"/>
      <c r="HC541" s="62"/>
      <c r="HD541" s="62"/>
      <c r="HE541" s="62"/>
      <c r="HF541" s="62"/>
      <c r="HG541" s="62"/>
      <c r="HH541" s="62"/>
      <c r="HI541" s="62"/>
      <c r="HJ541" s="62"/>
      <c r="HK541" s="62"/>
      <c r="HL541" s="62"/>
      <c r="HM541" s="62"/>
      <c r="HN541" s="62"/>
      <c r="HO541" s="62"/>
      <c r="HP541" s="62"/>
      <c r="HQ541" s="62"/>
      <c r="HR541" s="62"/>
      <c r="HS541" s="62"/>
      <c r="HT541" s="62"/>
      <c r="HU541" s="62"/>
      <c r="HV541" s="62"/>
      <c r="HW541" s="62"/>
      <c r="HX541" s="62"/>
      <c r="HY541" s="62"/>
      <c r="HZ541" s="62"/>
      <c r="IA541" s="62"/>
      <c r="IB541" s="62"/>
      <c r="IC541" s="62"/>
      <c r="ID541" s="62"/>
      <c r="IE541" s="62"/>
      <c r="IF541" s="62"/>
      <c r="IG541" s="62"/>
      <c r="IH541" s="62"/>
      <c r="II541" s="62"/>
      <c r="IJ541" s="62"/>
      <c r="IK541" s="62"/>
      <c r="IL541" s="62"/>
      <c r="IM541" s="62"/>
      <c r="IN541" s="62"/>
      <c r="IO541" s="62"/>
      <c r="IP541" s="62"/>
      <c r="IQ541" s="62"/>
      <c r="IR541" s="62"/>
      <c r="IS541" s="62"/>
      <c r="IT541" s="62"/>
      <c r="IU541" s="62"/>
      <c r="IV541" s="62"/>
      <c r="IW541" s="62"/>
      <c r="IX541" s="62"/>
      <c r="IY541" s="62"/>
      <c r="IZ541" s="62"/>
      <c r="JA541" s="62"/>
      <c r="JB541" s="62"/>
      <c r="JC541" s="62"/>
      <c r="JD541" s="62"/>
      <c r="JE541" s="62"/>
      <c r="JF541" s="62"/>
      <c r="JG541" s="62"/>
      <c r="JH541" s="62"/>
      <c r="JI541" s="62"/>
      <c r="JJ541" s="62"/>
      <c r="JK541" s="62"/>
      <c r="JL541" s="62"/>
      <c r="JM541" s="62"/>
      <c r="JN541" s="62"/>
      <c r="JO541" s="62"/>
      <c r="JP541" s="62"/>
      <c r="JQ541" s="62"/>
      <c r="JR541" s="62"/>
      <c r="JS541" s="62"/>
      <c r="JT541" s="62"/>
      <c r="JU541" s="62"/>
      <c r="JV541" s="62"/>
      <c r="JW541" s="62"/>
      <c r="JX541" s="62"/>
      <c r="JY541" s="62"/>
      <c r="JZ541" s="62"/>
      <c r="KA541" s="62"/>
      <c r="KB541" s="62"/>
      <c r="KC541" s="62"/>
      <c r="KD541" s="62"/>
      <c r="KE541" s="62"/>
      <c r="KF541" s="62"/>
      <c r="KG541" s="62"/>
      <c r="KH541" s="62"/>
      <c r="KI541" s="62"/>
      <c r="KJ541" s="62"/>
      <c r="KK541" s="62"/>
      <c r="KL541" s="62"/>
      <c r="KM541" s="62"/>
    </row>
    <row r="542" spans="3:299" s="13" customFormat="1" x14ac:dyDescent="0.25">
      <c r="C542" s="62"/>
      <c r="D542" s="62"/>
      <c r="E542" s="62"/>
      <c r="F542" s="62"/>
      <c r="I542" s="14"/>
      <c r="J542" s="63"/>
      <c r="K542" s="14"/>
      <c r="L542" s="63"/>
      <c r="M542" s="63"/>
      <c r="Q542" s="51"/>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c r="CS542" s="62"/>
      <c r="CT542" s="62"/>
      <c r="CU542" s="62"/>
      <c r="CV542" s="62"/>
      <c r="CW542" s="62"/>
      <c r="CX542" s="62"/>
      <c r="CY542" s="62"/>
      <c r="CZ542" s="62"/>
      <c r="DA542" s="62"/>
      <c r="DB542" s="62"/>
      <c r="DC542" s="62"/>
      <c r="DD542" s="62"/>
      <c r="DE542" s="62"/>
      <c r="DF542" s="62"/>
      <c r="DG542" s="62"/>
      <c r="DH542" s="62"/>
      <c r="DI542" s="62"/>
      <c r="DJ542" s="62"/>
      <c r="DK542" s="62"/>
      <c r="DL542" s="62"/>
      <c r="DM542" s="62"/>
      <c r="DN542" s="62"/>
      <c r="DO542" s="62"/>
      <c r="DP542" s="62"/>
      <c r="DQ542" s="62"/>
      <c r="DR542" s="62"/>
      <c r="DS542" s="62"/>
      <c r="DT542" s="62"/>
      <c r="DU542" s="62"/>
      <c r="DV542" s="62"/>
      <c r="DW542" s="62"/>
      <c r="DX542" s="62"/>
      <c r="DY542" s="62"/>
      <c r="DZ542" s="62"/>
      <c r="EA542" s="62"/>
      <c r="EB542" s="62"/>
      <c r="EC542" s="62"/>
      <c r="ED542" s="62"/>
      <c r="EE542" s="62"/>
      <c r="EF542" s="62"/>
      <c r="EG542" s="62"/>
      <c r="EH542" s="62"/>
      <c r="EI542" s="62"/>
      <c r="EJ542" s="62"/>
      <c r="EK542" s="62"/>
      <c r="EL542" s="62"/>
      <c r="EM542" s="62"/>
      <c r="EN542" s="62"/>
      <c r="EO542" s="62"/>
      <c r="EP542" s="62"/>
      <c r="EQ542" s="62"/>
      <c r="ER542" s="62"/>
      <c r="ES542" s="62"/>
      <c r="ET542" s="62"/>
      <c r="EU542" s="62"/>
      <c r="EV542" s="62"/>
      <c r="EW542" s="62"/>
      <c r="EX542" s="62"/>
      <c r="EY542" s="62"/>
      <c r="EZ542" s="62"/>
      <c r="FA542" s="62"/>
      <c r="FB542" s="62"/>
      <c r="FC542" s="62"/>
      <c r="FD542" s="62"/>
      <c r="FE542" s="62"/>
      <c r="FF542" s="62"/>
      <c r="FG542" s="62"/>
      <c r="FH542" s="62"/>
      <c r="FI542" s="62"/>
      <c r="FJ542" s="62"/>
      <c r="FK542" s="62"/>
      <c r="FL542" s="62"/>
      <c r="FM542" s="62"/>
      <c r="FN542" s="62"/>
      <c r="FO542" s="62"/>
      <c r="FP542" s="62"/>
      <c r="FQ542" s="62"/>
      <c r="FR542" s="62"/>
      <c r="FS542" s="62"/>
      <c r="FT542" s="62"/>
      <c r="FU542" s="62"/>
      <c r="FV542" s="62"/>
      <c r="FW542" s="62"/>
      <c r="FX542" s="62"/>
      <c r="FY542" s="62"/>
      <c r="FZ542" s="62"/>
      <c r="GA542" s="62"/>
      <c r="GB542" s="62"/>
      <c r="GC542" s="62"/>
      <c r="GD542" s="62"/>
      <c r="GE542" s="62"/>
      <c r="GF542" s="62"/>
      <c r="GG542" s="62"/>
      <c r="GH542" s="62"/>
      <c r="GI542" s="62"/>
      <c r="GJ542" s="62"/>
      <c r="GK542" s="62"/>
      <c r="GL542" s="62"/>
      <c r="GM542" s="62"/>
      <c r="GN542" s="62"/>
      <c r="GO542" s="62"/>
      <c r="GP542" s="62"/>
      <c r="GQ542" s="62"/>
      <c r="GR542" s="62"/>
      <c r="GS542" s="62"/>
      <c r="GT542" s="62"/>
      <c r="GU542" s="62"/>
      <c r="GV542" s="62"/>
      <c r="GW542" s="62"/>
      <c r="GX542" s="62"/>
      <c r="GY542" s="62"/>
      <c r="GZ542" s="62"/>
      <c r="HA542" s="62"/>
      <c r="HB542" s="62"/>
      <c r="HC542" s="62"/>
      <c r="HD542" s="62"/>
      <c r="HE542" s="62"/>
      <c r="HF542" s="62"/>
      <c r="HG542" s="62"/>
      <c r="HH542" s="62"/>
      <c r="HI542" s="62"/>
      <c r="HJ542" s="62"/>
      <c r="HK542" s="62"/>
      <c r="HL542" s="62"/>
      <c r="HM542" s="62"/>
      <c r="HN542" s="62"/>
      <c r="HO542" s="62"/>
      <c r="HP542" s="62"/>
      <c r="HQ542" s="62"/>
      <c r="HR542" s="62"/>
      <c r="HS542" s="62"/>
      <c r="HT542" s="62"/>
      <c r="HU542" s="62"/>
      <c r="HV542" s="62"/>
      <c r="HW542" s="62"/>
      <c r="HX542" s="62"/>
      <c r="HY542" s="62"/>
      <c r="HZ542" s="62"/>
      <c r="IA542" s="62"/>
      <c r="IB542" s="62"/>
      <c r="IC542" s="62"/>
      <c r="ID542" s="62"/>
      <c r="IE542" s="62"/>
      <c r="IF542" s="62"/>
      <c r="IG542" s="62"/>
      <c r="IH542" s="62"/>
      <c r="II542" s="62"/>
      <c r="IJ542" s="62"/>
      <c r="IK542" s="62"/>
      <c r="IL542" s="62"/>
      <c r="IM542" s="62"/>
      <c r="IN542" s="62"/>
      <c r="IO542" s="62"/>
      <c r="IP542" s="62"/>
      <c r="IQ542" s="62"/>
      <c r="IR542" s="62"/>
      <c r="IS542" s="62"/>
      <c r="IT542" s="62"/>
      <c r="IU542" s="62"/>
      <c r="IV542" s="62"/>
      <c r="IW542" s="62"/>
      <c r="IX542" s="62"/>
      <c r="IY542" s="62"/>
      <c r="IZ542" s="62"/>
      <c r="JA542" s="62"/>
      <c r="JB542" s="62"/>
      <c r="JC542" s="62"/>
      <c r="JD542" s="62"/>
      <c r="JE542" s="62"/>
      <c r="JF542" s="62"/>
      <c r="JG542" s="62"/>
      <c r="JH542" s="62"/>
      <c r="JI542" s="62"/>
      <c r="JJ542" s="62"/>
      <c r="JK542" s="62"/>
      <c r="JL542" s="62"/>
      <c r="JM542" s="62"/>
      <c r="JN542" s="62"/>
      <c r="JO542" s="62"/>
      <c r="JP542" s="62"/>
      <c r="JQ542" s="62"/>
      <c r="JR542" s="62"/>
      <c r="JS542" s="62"/>
      <c r="JT542" s="62"/>
      <c r="JU542" s="62"/>
      <c r="JV542" s="62"/>
      <c r="JW542" s="62"/>
      <c r="JX542" s="62"/>
      <c r="JY542" s="62"/>
      <c r="JZ542" s="62"/>
      <c r="KA542" s="62"/>
      <c r="KB542" s="62"/>
      <c r="KC542" s="62"/>
      <c r="KD542" s="62"/>
      <c r="KE542" s="62"/>
      <c r="KF542" s="62"/>
      <c r="KG542" s="62"/>
      <c r="KH542" s="62"/>
      <c r="KI542" s="62"/>
      <c r="KJ542" s="62"/>
      <c r="KK542" s="62"/>
      <c r="KL542" s="62"/>
      <c r="KM542" s="62"/>
    </row>
    <row r="543" spans="3:299" s="13" customFormat="1" x14ac:dyDescent="0.25">
      <c r="C543" s="62"/>
      <c r="D543" s="62"/>
      <c r="E543" s="62"/>
      <c r="F543" s="62"/>
      <c r="I543" s="14"/>
      <c r="J543" s="63"/>
      <c r="K543" s="14"/>
      <c r="L543" s="63"/>
      <c r="M543" s="63"/>
      <c r="Q543" s="51"/>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O543" s="62"/>
      <c r="DP543" s="62"/>
      <c r="DQ543" s="62"/>
      <c r="DR543" s="62"/>
      <c r="DS543" s="62"/>
      <c r="DT543" s="62"/>
      <c r="DU543" s="62"/>
      <c r="DV543" s="62"/>
      <c r="DW543" s="62"/>
      <c r="DX543" s="62"/>
      <c r="DY543" s="62"/>
      <c r="DZ543" s="62"/>
      <c r="EA543" s="62"/>
      <c r="EB543" s="62"/>
      <c r="EC543" s="62"/>
      <c r="ED543" s="62"/>
      <c r="EE543" s="62"/>
      <c r="EF543" s="62"/>
      <c r="EG543" s="62"/>
      <c r="EH543" s="62"/>
      <c r="EI543" s="62"/>
      <c r="EJ543" s="62"/>
      <c r="EK543" s="62"/>
      <c r="EL543" s="62"/>
      <c r="EM543" s="62"/>
      <c r="EN543" s="62"/>
      <c r="EO543" s="62"/>
      <c r="EP543" s="62"/>
      <c r="EQ543" s="62"/>
      <c r="ER543" s="62"/>
      <c r="ES543" s="62"/>
      <c r="ET543" s="62"/>
      <c r="EU543" s="62"/>
      <c r="EV543" s="62"/>
      <c r="EW543" s="62"/>
      <c r="EX543" s="62"/>
      <c r="EY543" s="62"/>
      <c r="EZ543" s="62"/>
      <c r="FA543" s="62"/>
      <c r="FB543" s="62"/>
      <c r="FC543" s="62"/>
      <c r="FD543" s="62"/>
      <c r="FE543" s="62"/>
      <c r="FF543" s="62"/>
      <c r="FG543" s="62"/>
      <c r="FH543" s="62"/>
      <c r="FI543" s="62"/>
      <c r="FJ543" s="62"/>
      <c r="FK543" s="62"/>
      <c r="FL543" s="62"/>
      <c r="FM543" s="62"/>
      <c r="FN543" s="62"/>
      <c r="FO543" s="62"/>
      <c r="FP543" s="62"/>
      <c r="FQ543" s="62"/>
      <c r="FR543" s="62"/>
      <c r="FS543" s="62"/>
      <c r="FT543" s="62"/>
      <c r="FU543" s="62"/>
      <c r="FV543" s="62"/>
      <c r="FW543" s="62"/>
      <c r="FX543" s="62"/>
      <c r="FY543" s="62"/>
      <c r="FZ543" s="62"/>
      <c r="GA543" s="62"/>
      <c r="GB543" s="62"/>
      <c r="GC543" s="62"/>
      <c r="GD543" s="62"/>
      <c r="GE543" s="62"/>
      <c r="GF543" s="62"/>
      <c r="GG543" s="62"/>
      <c r="GH543" s="62"/>
      <c r="GI543" s="62"/>
      <c r="GJ543" s="62"/>
      <c r="GK543" s="62"/>
      <c r="GL543" s="62"/>
      <c r="GM543" s="62"/>
      <c r="GN543" s="62"/>
      <c r="GO543" s="62"/>
      <c r="GP543" s="62"/>
      <c r="GQ543" s="62"/>
      <c r="GR543" s="62"/>
      <c r="GS543" s="62"/>
      <c r="GT543" s="62"/>
      <c r="GU543" s="62"/>
      <c r="GV543" s="62"/>
      <c r="GW543" s="62"/>
      <c r="GX543" s="62"/>
      <c r="GY543" s="62"/>
      <c r="GZ543" s="62"/>
      <c r="HA543" s="62"/>
      <c r="HB543" s="62"/>
      <c r="HC543" s="62"/>
      <c r="HD543" s="62"/>
      <c r="HE543" s="62"/>
      <c r="HF543" s="62"/>
      <c r="HG543" s="62"/>
      <c r="HH543" s="62"/>
      <c r="HI543" s="62"/>
      <c r="HJ543" s="62"/>
      <c r="HK543" s="62"/>
      <c r="HL543" s="62"/>
      <c r="HM543" s="62"/>
      <c r="HN543" s="62"/>
      <c r="HO543" s="62"/>
      <c r="HP543" s="62"/>
      <c r="HQ543" s="62"/>
      <c r="HR543" s="62"/>
      <c r="HS543" s="62"/>
      <c r="HT543" s="62"/>
      <c r="HU543" s="62"/>
      <c r="HV543" s="62"/>
      <c r="HW543" s="62"/>
      <c r="HX543" s="62"/>
      <c r="HY543" s="62"/>
      <c r="HZ543" s="62"/>
      <c r="IA543" s="62"/>
      <c r="IB543" s="62"/>
      <c r="IC543" s="62"/>
      <c r="ID543" s="62"/>
      <c r="IE543" s="62"/>
      <c r="IF543" s="62"/>
      <c r="IG543" s="62"/>
      <c r="IH543" s="62"/>
      <c r="II543" s="62"/>
      <c r="IJ543" s="62"/>
      <c r="IK543" s="62"/>
      <c r="IL543" s="62"/>
      <c r="IM543" s="62"/>
      <c r="IN543" s="62"/>
      <c r="IO543" s="62"/>
      <c r="IP543" s="62"/>
      <c r="IQ543" s="62"/>
      <c r="IR543" s="62"/>
      <c r="IS543" s="62"/>
      <c r="IT543" s="62"/>
      <c r="IU543" s="62"/>
      <c r="IV543" s="62"/>
      <c r="IW543" s="62"/>
      <c r="IX543" s="62"/>
      <c r="IY543" s="62"/>
      <c r="IZ543" s="62"/>
      <c r="JA543" s="62"/>
      <c r="JB543" s="62"/>
      <c r="JC543" s="62"/>
      <c r="JD543" s="62"/>
      <c r="JE543" s="62"/>
      <c r="JF543" s="62"/>
      <c r="JG543" s="62"/>
      <c r="JH543" s="62"/>
      <c r="JI543" s="62"/>
      <c r="JJ543" s="62"/>
      <c r="JK543" s="62"/>
      <c r="JL543" s="62"/>
      <c r="JM543" s="62"/>
      <c r="JN543" s="62"/>
      <c r="JO543" s="62"/>
      <c r="JP543" s="62"/>
      <c r="JQ543" s="62"/>
      <c r="JR543" s="62"/>
      <c r="JS543" s="62"/>
      <c r="JT543" s="62"/>
      <c r="JU543" s="62"/>
      <c r="JV543" s="62"/>
      <c r="JW543" s="62"/>
      <c r="JX543" s="62"/>
      <c r="JY543" s="62"/>
      <c r="JZ543" s="62"/>
      <c r="KA543" s="62"/>
      <c r="KB543" s="62"/>
      <c r="KC543" s="62"/>
      <c r="KD543" s="62"/>
      <c r="KE543" s="62"/>
      <c r="KF543" s="62"/>
      <c r="KG543" s="62"/>
      <c r="KH543" s="62"/>
      <c r="KI543" s="62"/>
      <c r="KJ543" s="62"/>
      <c r="KK543" s="62"/>
      <c r="KL543" s="62"/>
      <c r="KM543" s="62"/>
    </row>
    <row r="544" spans="3:299" s="13" customFormat="1" x14ac:dyDescent="0.25">
      <c r="C544" s="62"/>
      <c r="D544" s="62"/>
      <c r="E544" s="62"/>
      <c r="F544" s="62"/>
      <c r="I544" s="14"/>
      <c r="J544" s="63"/>
      <c r="K544" s="14"/>
      <c r="L544" s="63"/>
      <c r="M544" s="63"/>
      <c r="Q544" s="51"/>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c r="CS544" s="62"/>
      <c r="CT544" s="62"/>
      <c r="CU544" s="62"/>
      <c r="CV544" s="62"/>
      <c r="CW544" s="62"/>
      <c r="CX544" s="62"/>
      <c r="CY544" s="62"/>
      <c r="CZ544" s="62"/>
      <c r="DA544" s="62"/>
      <c r="DB544" s="62"/>
      <c r="DC544" s="62"/>
      <c r="DD544" s="62"/>
      <c r="DE544" s="62"/>
      <c r="DF544" s="62"/>
      <c r="DG544" s="62"/>
      <c r="DH544" s="62"/>
      <c r="DI544" s="62"/>
      <c r="DJ544" s="62"/>
      <c r="DK544" s="62"/>
      <c r="DL544" s="62"/>
      <c r="DM544" s="62"/>
      <c r="DN544" s="62"/>
      <c r="DO544" s="62"/>
      <c r="DP544" s="62"/>
      <c r="DQ544" s="62"/>
      <c r="DR544" s="62"/>
      <c r="DS544" s="62"/>
      <c r="DT544" s="62"/>
      <c r="DU544" s="62"/>
      <c r="DV544" s="62"/>
      <c r="DW544" s="62"/>
      <c r="DX544" s="62"/>
      <c r="DY544" s="62"/>
      <c r="DZ544" s="62"/>
      <c r="EA544" s="62"/>
      <c r="EB544" s="62"/>
      <c r="EC544" s="62"/>
      <c r="ED544" s="62"/>
      <c r="EE544" s="62"/>
      <c r="EF544" s="62"/>
      <c r="EG544" s="62"/>
      <c r="EH544" s="62"/>
      <c r="EI544" s="62"/>
      <c r="EJ544" s="62"/>
      <c r="EK544" s="62"/>
      <c r="EL544" s="62"/>
      <c r="EM544" s="62"/>
      <c r="EN544" s="62"/>
      <c r="EO544" s="62"/>
      <c r="EP544" s="62"/>
      <c r="EQ544" s="62"/>
      <c r="ER544" s="62"/>
      <c r="ES544" s="62"/>
      <c r="ET544" s="62"/>
      <c r="EU544" s="62"/>
      <c r="EV544" s="62"/>
      <c r="EW544" s="62"/>
      <c r="EX544" s="62"/>
      <c r="EY544" s="62"/>
      <c r="EZ544" s="62"/>
      <c r="FA544" s="62"/>
      <c r="FB544" s="62"/>
      <c r="FC544" s="62"/>
      <c r="FD544" s="62"/>
      <c r="FE544" s="62"/>
      <c r="FF544" s="62"/>
      <c r="FG544" s="62"/>
      <c r="FH544" s="62"/>
      <c r="FI544" s="62"/>
      <c r="FJ544" s="62"/>
      <c r="FK544" s="62"/>
      <c r="FL544" s="62"/>
      <c r="FM544" s="62"/>
      <c r="FN544" s="62"/>
      <c r="FO544" s="62"/>
      <c r="FP544" s="62"/>
      <c r="FQ544" s="62"/>
      <c r="FR544" s="62"/>
      <c r="FS544" s="62"/>
      <c r="FT544" s="62"/>
      <c r="FU544" s="62"/>
      <c r="FV544" s="62"/>
      <c r="FW544" s="62"/>
      <c r="FX544" s="62"/>
      <c r="FY544" s="62"/>
      <c r="FZ544" s="62"/>
      <c r="GA544" s="62"/>
      <c r="GB544" s="62"/>
      <c r="GC544" s="62"/>
      <c r="GD544" s="62"/>
      <c r="GE544" s="62"/>
      <c r="GF544" s="62"/>
      <c r="GG544" s="62"/>
      <c r="GH544" s="62"/>
      <c r="GI544" s="62"/>
      <c r="GJ544" s="62"/>
      <c r="GK544" s="62"/>
      <c r="GL544" s="62"/>
      <c r="GM544" s="62"/>
      <c r="GN544" s="62"/>
      <c r="GO544" s="62"/>
      <c r="GP544" s="62"/>
      <c r="GQ544" s="62"/>
      <c r="GR544" s="62"/>
      <c r="GS544" s="62"/>
      <c r="GT544" s="62"/>
      <c r="GU544" s="62"/>
      <c r="GV544" s="62"/>
      <c r="GW544" s="62"/>
      <c r="GX544" s="62"/>
      <c r="GY544" s="62"/>
      <c r="GZ544" s="62"/>
      <c r="HA544" s="62"/>
      <c r="HB544" s="62"/>
      <c r="HC544" s="62"/>
      <c r="HD544" s="62"/>
      <c r="HE544" s="62"/>
      <c r="HF544" s="62"/>
      <c r="HG544" s="62"/>
      <c r="HH544" s="62"/>
      <c r="HI544" s="62"/>
      <c r="HJ544" s="62"/>
      <c r="HK544" s="62"/>
      <c r="HL544" s="62"/>
      <c r="HM544" s="62"/>
      <c r="HN544" s="62"/>
      <c r="HO544" s="62"/>
      <c r="HP544" s="62"/>
      <c r="HQ544" s="62"/>
      <c r="HR544" s="62"/>
      <c r="HS544" s="62"/>
      <c r="HT544" s="62"/>
      <c r="HU544" s="62"/>
      <c r="HV544" s="62"/>
      <c r="HW544" s="62"/>
      <c r="HX544" s="62"/>
      <c r="HY544" s="62"/>
      <c r="HZ544" s="62"/>
      <c r="IA544" s="62"/>
      <c r="IB544" s="62"/>
      <c r="IC544" s="62"/>
      <c r="ID544" s="62"/>
      <c r="IE544" s="62"/>
      <c r="IF544" s="62"/>
      <c r="IG544" s="62"/>
      <c r="IH544" s="62"/>
      <c r="II544" s="62"/>
      <c r="IJ544" s="62"/>
      <c r="IK544" s="62"/>
      <c r="IL544" s="62"/>
      <c r="IM544" s="62"/>
      <c r="IN544" s="62"/>
      <c r="IO544" s="62"/>
      <c r="IP544" s="62"/>
      <c r="IQ544" s="62"/>
      <c r="IR544" s="62"/>
      <c r="IS544" s="62"/>
      <c r="IT544" s="62"/>
      <c r="IU544" s="62"/>
      <c r="IV544" s="62"/>
      <c r="IW544" s="62"/>
      <c r="IX544" s="62"/>
      <c r="IY544" s="62"/>
      <c r="IZ544" s="62"/>
      <c r="JA544" s="62"/>
      <c r="JB544" s="62"/>
      <c r="JC544" s="62"/>
      <c r="JD544" s="62"/>
      <c r="JE544" s="62"/>
      <c r="JF544" s="62"/>
      <c r="JG544" s="62"/>
      <c r="JH544" s="62"/>
      <c r="JI544" s="62"/>
      <c r="JJ544" s="62"/>
      <c r="JK544" s="62"/>
      <c r="JL544" s="62"/>
      <c r="JM544" s="62"/>
      <c r="JN544" s="62"/>
      <c r="JO544" s="62"/>
      <c r="JP544" s="62"/>
      <c r="JQ544" s="62"/>
      <c r="JR544" s="62"/>
      <c r="JS544" s="62"/>
      <c r="JT544" s="62"/>
      <c r="JU544" s="62"/>
      <c r="JV544" s="62"/>
      <c r="JW544" s="62"/>
      <c r="JX544" s="62"/>
      <c r="JY544" s="62"/>
      <c r="JZ544" s="62"/>
      <c r="KA544" s="62"/>
      <c r="KB544" s="62"/>
      <c r="KC544" s="62"/>
      <c r="KD544" s="62"/>
      <c r="KE544" s="62"/>
      <c r="KF544" s="62"/>
      <c r="KG544" s="62"/>
      <c r="KH544" s="62"/>
      <c r="KI544" s="62"/>
      <c r="KJ544" s="62"/>
      <c r="KK544" s="62"/>
      <c r="KL544" s="62"/>
      <c r="KM544" s="62"/>
    </row>
    <row r="545" spans="3:299" s="13" customFormat="1" x14ac:dyDescent="0.25">
      <c r="C545" s="62"/>
      <c r="D545" s="62"/>
      <c r="E545" s="62"/>
      <c r="F545" s="62"/>
      <c r="I545" s="14"/>
      <c r="J545" s="63"/>
      <c r="K545" s="14"/>
      <c r="L545" s="63"/>
      <c r="M545" s="63"/>
      <c r="Q545" s="51"/>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c r="CS545" s="62"/>
      <c r="CT545" s="62"/>
      <c r="CU545" s="62"/>
      <c r="CV545" s="62"/>
      <c r="CW545" s="62"/>
      <c r="CX545" s="62"/>
      <c r="CY545" s="62"/>
      <c r="CZ545" s="62"/>
      <c r="DA545" s="62"/>
      <c r="DB545" s="62"/>
      <c r="DC545" s="62"/>
      <c r="DD545" s="62"/>
      <c r="DE545" s="62"/>
      <c r="DF545" s="62"/>
      <c r="DG545" s="62"/>
      <c r="DH545" s="62"/>
      <c r="DI545" s="62"/>
      <c r="DJ545" s="62"/>
      <c r="DK545" s="62"/>
      <c r="DL545" s="62"/>
      <c r="DM545" s="62"/>
      <c r="DN545" s="62"/>
      <c r="DO545" s="62"/>
      <c r="DP545" s="62"/>
      <c r="DQ545" s="62"/>
      <c r="DR545" s="62"/>
      <c r="DS545" s="62"/>
      <c r="DT545" s="62"/>
      <c r="DU545" s="62"/>
      <c r="DV545" s="62"/>
      <c r="DW545" s="62"/>
      <c r="DX545" s="62"/>
      <c r="DY545" s="62"/>
      <c r="DZ545" s="62"/>
      <c r="EA545" s="62"/>
      <c r="EB545" s="62"/>
      <c r="EC545" s="62"/>
      <c r="ED545" s="62"/>
      <c r="EE545" s="62"/>
      <c r="EF545" s="62"/>
      <c r="EG545" s="62"/>
      <c r="EH545" s="62"/>
      <c r="EI545" s="62"/>
      <c r="EJ545" s="62"/>
      <c r="EK545" s="62"/>
      <c r="EL545" s="62"/>
      <c r="EM545" s="62"/>
      <c r="EN545" s="62"/>
      <c r="EO545" s="62"/>
      <c r="EP545" s="62"/>
      <c r="EQ545" s="62"/>
      <c r="ER545" s="62"/>
      <c r="ES545" s="62"/>
      <c r="ET545" s="62"/>
      <c r="EU545" s="62"/>
      <c r="EV545" s="62"/>
      <c r="EW545" s="62"/>
      <c r="EX545" s="62"/>
      <c r="EY545" s="62"/>
      <c r="EZ545" s="62"/>
      <c r="FA545" s="62"/>
      <c r="FB545" s="62"/>
      <c r="FC545" s="62"/>
      <c r="FD545" s="62"/>
      <c r="FE545" s="62"/>
      <c r="FF545" s="62"/>
      <c r="FG545" s="62"/>
      <c r="FH545" s="62"/>
      <c r="FI545" s="62"/>
      <c r="FJ545" s="62"/>
      <c r="FK545" s="62"/>
      <c r="FL545" s="62"/>
      <c r="FM545" s="62"/>
      <c r="FN545" s="62"/>
      <c r="FO545" s="62"/>
      <c r="FP545" s="62"/>
      <c r="FQ545" s="62"/>
      <c r="FR545" s="62"/>
      <c r="FS545" s="62"/>
      <c r="FT545" s="62"/>
      <c r="FU545" s="62"/>
      <c r="FV545" s="62"/>
      <c r="FW545" s="62"/>
      <c r="FX545" s="62"/>
      <c r="FY545" s="62"/>
      <c r="FZ545" s="62"/>
      <c r="GA545" s="62"/>
      <c r="GB545" s="62"/>
      <c r="GC545" s="62"/>
      <c r="GD545" s="62"/>
      <c r="GE545" s="62"/>
      <c r="GF545" s="62"/>
      <c r="GG545" s="62"/>
      <c r="GH545" s="62"/>
      <c r="GI545" s="62"/>
      <c r="GJ545" s="62"/>
      <c r="GK545" s="62"/>
      <c r="GL545" s="62"/>
      <c r="GM545" s="62"/>
      <c r="GN545" s="62"/>
      <c r="GO545" s="62"/>
      <c r="GP545" s="62"/>
      <c r="GQ545" s="62"/>
      <c r="GR545" s="62"/>
      <c r="GS545" s="62"/>
      <c r="GT545" s="62"/>
      <c r="GU545" s="62"/>
      <c r="GV545" s="62"/>
      <c r="GW545" s="62"/>
      <c r="GX545" s="62"/>
      <c r="GY545" s="62"/>
      <c r="GZ545" s="62"/>
      <c r="HA545" s="62"/>
      <c r="HB545" s="62"/>
      <c r="HC545" s="62"/>
      <c r="HD545" s="62"/>
      <c r="HE545" s="62"/>
      <c r="HF545" s="62"/>
      <c r="HG545" s="62"/>
      <c r="HH545" s="62"/>
      <c r="HI545" s="62"/>
      <c r="HJ545" s="62"/>
      <c r="HK545" s="62"/>
      <c r="HL545" s="62"/>
      <c r="HM545" s="62"/>
      <c r="HN545" s="62"/>
      <c r="HO545" s="62"/>
      <c r="HP545" s="62"/>
      <c r="HQ545" s="62"/>
      <c r="HR545" s="62"/>
      <c r="HS545" s="62"/>
      <c r="HT545" s="62"/>
      <c r="HU545" s="62"/>
      <c r="HV545" s="62"/>
      <c r="HW545" s="62"/>
      <c r="HX545" s="62"/>
      <c r="HY545" s="62"/>
      <c r="HZ545" s="62"/>
      <c r="IA545" s="62"/>
      <c r="IB545" s="62"/>
      <c r="IC545" s="62"/>
      <c r="ID545" s="62"/>
      <c r="IE545" s="62"/>
      <c r="IF545" s="62"/>
      <c r="IG545" s="62"/>
      <c r="IH545" s="62"/>
      <c r="II545" s="62"/>
      <c r="IJ545" s="62"/>
      <c r="IK545" s="62"/>
      <c r="IL545" s="62"/>
      <c r="IM545" s="62"/>
      <c r="IN545" s="62"/>
      <c r="IO545" s="62"/>
      <c r="IP545" s="62"/>
      <c r="IQ545" s="62"/>
      <c r="IR545" s="62"/>
      <c r="IS545" s="62"/>
      <c r="IT545" s="62"/>
      <c r="IU545" s="62"/>
      <c r="IV545" s="62"/>
      <c r="IW545" s="62"/>
      <c r="IX545" s="62"/>
      <c r="IY545" s="62"/>
      <c r="IZ545" s="62"/>
      <c r="JA545" s="62"/>
      <c r="JB545" s="62"/>
      <c r="JC545" s="62"/>
      <c r="JD545" s="62"/>
      <c r="JE545" s="62"/>
      <c r="JF545" s="62"/>
      <c r="JG545" s="62"/>
      <c r="JH545" s="62"/>
      <c r="JI545" s="62"/>
      <c r="JJ545" s="62"/>
      <c r="JK545" s="62"/>
      <c r="JL545" s="62"/>
      <c r="JM545" s="62"/>
      <c r="JN545" s="62"/>
      <c r="JO545" s="62"/>
      <c r="JP545" s="62"/>
      <c r="JQ545" s="62"/>
      <c r="JR545" s="62"/>
      <c r="JS545" s="62"/>
      <c r="JT545" s="62"/>
      <c r="JU545" s="62"/>
      <c r="JV545" s="62"/>
      <c r="JW545" s="62"/>
      <c r="JX545" s="62"/>
      <c r="JY545" s="62"/>
      <c r="JZ545" s="62"/>
      <c r="KA545" s="62"/>
      <c r="KB545" s="62"/>
      <c r="KC545" s="62"/>
      <c r="KD545" s="62"/>
      <c r="KE545" s="62"/>
      <c r="KF545" s="62"/>
      <c r="KG545" s="62"/>
      <c r="KH545" s="62"/>
      <c r="KI545" s="62"/>
      <c r="KJ545" s="62"/>
      <c r="KK545" s="62"/>
      <c r="KL545" s="62"/>
      <c r="KM545" s="62"/>
    </row>
    <row r="546" spans="3:299" s="13" customFormat="1" x14ac:dyDescent="0.25">
      <c r="C546" s="62"/>
      <c r="D546" s="62"/>
      <c r="E546" s="62"/>
      <c r="F546" s="62"/>
      <c r="I546" s="14"/>
      <c r="J546" s="63"/>
      <c r="K546" s="14"/>
      <c r="L546" s="63"/>
      <c r="M546" s="63"/>
      <c r="Q546" s="51"/>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c r="CS546" s="62"/>
      <c r="CT546" s="62"/>
      <c r="CU546" s="62"/>
      <c r="CV546" s="62"/>
      <c r="CW546" s="62"/>
      <c r="CX546" s="62"/>
      <c r="CY546" s="62"/>
      <c r="CZ546" s="62"/>
      <c r="DA546" s="62"/>
      <c r="DB546" s="62"/>
      <c r="DC546" s="62"/>
      <c r="DD546" s="62"/>
      <c r="DE546" s="62"/>
      <c r="DF546" s="62"/>
      <c r="DG546" s="62"/>
      <c r="DH546" s="62"/>
      <c r="DI546" s="62"/>
      <c r="DJ546" s="62"/>
      <c r="DK546" s="62"/>
      <c r="DL546" s="62"/>
      <c r="DM546" s="62"/>
      <c r="DN546" s="62"/>
      <c r="DO546" s="62"/>
      <c r="DP546" s="62"/>
      <c r="DQ546" s="62"/>
      <c r="DR546" s="62"/>
      <c r="DS546" s="62"/>
      <c r="DT546" s="62"/>
      <c r="DU546" s="62"/>
      <c r="DV546" s="62"/>
      <c r="DW546" s="62"/>
      <c r="DX546" s="62"/>
      <c r="DY546" s="62"/>
      <c r="DZ546" s="62"/>
      <c r="EA546" s="62"/>
      <c r="EB546" s="62"/>
      <c r="EC546" s="62"/>
      <c r="ED546" s="62"/>
      <c r="EE546" s="62"/>
      <c r="EF546" s="62"/>
      <c r="EG546" s="62"/>
      <c r="EH546" s="62"/>
      <c r="EI546" s="62"/>
      <c r="EJ546" s="62"/>
      <c r="EK546" s="62"/>
      <c r="EL546" s="62"/>
      <c r="EM546" s="62"/>
      <c r="EN546" s="62"/>
      <c r="EO546" s="62"/>
      <c r="EP546" s="62"/>
      <c r="EQ546" s="62"/>
      <c r="ER546" s="62"/>
      <c r="ES546" s="62"/>
      <c r="ET546" s="62"/>
      <c r="EU546" s="62"/>
      <c r="EV546" s="62"/>
      <c r="EW546" s="62"/>
      <c r="EX546" s="62"/>
      <c r="EY546" s="62"/>
      <c r="EZ546" s="62"/>
      <c r="FA546" s="62"/>
      <c r="FB546" s="62"/>
      <c r="FC546" s="62"/>
      <c r="FD546" s="62"/>
      <c r="FE546" s="62"/>
      <c r="FF546" s="62"/>
      <c r="FG546" s="62"/>
      <c r="FH546" s="62"/>
      <c r="FI546" s="62"/>
      <c r="FJ546" s="62"/>
      <c r="FK546" s="62"/>
      <c r="FL546" s="62"/>
      <c r="FM546" s="62"/>
      <c r="FN546" s="62"/>
      <c r="FO546" s="62"/>
      <c r="FP546" s="62"/>
      <c r="FQ546" s="62"/>
      <c r="FR546" s="62"/>
      <c r="FS546" s="62"/>
      <c r="FT546" s="62"/>
      <c r="FU546" s="62"/>
      <c r="FV546" s="62"/>
      <c r="FW546" s="62"/>
      <c r="FX546" s="62"/>
      <c r="FY546" s="62"/>
      <c r="FZ546" s="62"/>
      <c r="GA546" s="62"/>
      <c r="GB546" s="62"/>
      <c r="GC546" s="62"/>
      <c r="GD546" s="62"/>
      <c r="GE546" s="62"/>
      <c r="GF546" s="62"/>
      <c r="GG546" s="62"/>
      <c r="GH546" s="62"/>
      <c r="GI546" s="62"/>
      <c r="GJ546" s="62"/>
      <c r="GK546" s="62"/>
      <c r="GL546" s="62"/>
      <c r="GM546" s="62"/>
      <c r="GN546" s="62"/>
      <c r="GO546" s="62"/>
      <c r="GP546" s="62"/>
      <c r="GQ546" s="62"/>
      <c r="GR546" s="62"/>
      <c r="GS546" s="62"/>
      <c r="GT546" s="62"/>
      <c r="GU546" s="62"/>
      <c r="GV546" s="62"/>
      <c r="GW546" s="62"/>
      <c r="GX546" s="62"/>
      <c r="GY546" s="62"/>
      <c r="GZ546" s="62"/>
      <c r="HA546" s="62"/>
      <c r="HB546" s="62"/>
      <c r="HC546" s="62"/>
      <c r="HD546" s="62"/>
      <c r="HE546" s="62"/>
      <c r="HF546" s="62"/>
      <c r="HG546" s="62"/>
      <c r="HH546" s="62"/>
      <c r="HI546" s="62"/>
      <c r="HJ546" s="62"/>
      <c r="HK546" s="62"/>
      <c r="HL546" s="62"/>
      <c r="HM546" s="62"/>
      <c r="HN546" s="62"/>
      <c r="HO546" s="62"/>
      <c r="HP546" s="62"/>
      <c r="HQ546" s="62"/>
      <c r="HR546" s="62"/>
      <c r="HS546" s="62"/>
      <c r="HT546" s="62"/>
      <c r="HU546" s="62"/>
      <c r="HV546" s="62"/>
      <c r="HW546" s="62"/>
      <c r="HX546" s="62"/>
      <c r="HY546" s="62"/>
      <c r="HZ546" s="62"/>
      <c r="IA546" s="62"/>
      <c r="IB546" s="62"/>
      <c r="IC546" s="62"/>
      <c r="ID546" s="62"/>
      <c r="IE546" s="62"/>
      <c r="IF546" s="62"/>
      <c r="IG546" s="62"/>
      <c r="IH546" s="62"/>
      <c r="II546" s="62"/>
      <c r="IJ546" s="62"/>
      <c r="IK546" s="62"/>
      <c r="IL546" s="62"/>
      <c r="IM546" s="62"/>
      <c r="IN546" s="62"/>
      <c r="IO546" s="62"/>
      <c r="IP546" s="62"/>
      <c r="IQ546" s="62"/>
      <c r="IR546" s="62"/>
      <c r="IS546" s="62"/>
      <c r="IT546" s="62"/>
      <c r="IU546" s="62"/>
      <c r="IV546" s="62"/>
      <c r="IW546" s="62"/>
      <c r="IX546" s="62"/>
      <c r="IY546" s="62"/>
      <c r="IZ546" s="62"/>
      <c r="JA546" s="62"/>
      <c r="JB546" s="62"/>
      <c r="JC546" s="62"/>
      <c r="JD546" s="62"/>
      <c r="JE546" s="62"/>
      <c r="JF546" s="62"/>
      <c r="JG546" s="62"/>
      <c r="JH546" s="62"/>
      <c r="JI546" s="62"/>
      <c r="JJ546" s="62"/>
      <c r="JK546" s="62"/>
      <c r="JL546" s="62"/>
      <c r="JM546" s="62"/>
      <c r="JN546" s="62"/>
      <c r="JO546" s="62"/>
      <c r="JP546" s="62"/>
      <c r="JQ546" s="62"/>
      <c r="JR546" s="62"/>
      <c r="JS546" s="62"/>
      <c r="JT546" s="62"/>
      <c r="JU546" s="62"/>
      <c r="JV546" s="62"/>
      <c r="JW546" s="62"/>
      <c r="JX546" s="62"/>
      <c r="JY546" s="62"/>
      <c r="JZ546" s="62"/>
      <c r="KA546" s="62"/>
      <c r="KB546" s="62"/>
      <c r="KC546" s="62"/>
      <c r="KD546" s="62"/>
      <c r="KE546" s="62"/>
      <c r="KF546" s="62"/>
      <c r="KG546" s="62"/>
      <c r="KH546" s="62"/>
      <c r="KI546" s="62"/>
      <c r="KJ546" s="62"/>
      <c r="KK546" s="62"/>
      <c r="KL546" s="62"/>
      <c r="KM546" s="62"/>
    </row>
    <row r="547" spans="3:299" s="13" customFormat="1" x14ac:dyDescent="0.25">
      <c r="C547" s="62"/>
      <c r="D547" s="62"/>
      <c r="E547" s="62"/>
      <c r="F547" s="62"/>
      <c r="I547" s="14"/>
      <c r="J547" s="63"/>
      <c r="K547" s="14"/>
      <c r="L547" s="63"/>
      <c r="M547" s="63"/>
      <c r="Q547" s="51"/>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c r="CS547" s="62"/>
      <c r="CT547" s="62"/>
      <c r="CU547" s="62"/>
      <c r="CV547" s="62"/>
      <c r="CW547" s="62"/>
      <c r="CX547" s="62"/>
      <c r="CY547" s="62"/>
      <c r="CZ547" s="62"/>
      <c r="DA547" s="62"/>
      <c r="DB547" s="62"/>
      <c r="DC547" s="62"/>
      <c r="DD547" s="62"/>
      <c r="DE547" s="62"/>
      <c r="DF547" s="62"/>
      <c r="DG547" s="62"/>
      <c r="DH547" s="62"/>
      <c r="DI547" s="62"/>
      <c r="DJ547" s="62"/>
      <c r="DK547" s="62"/>
      <c r="DL547" s="62"/>
      <c r="DM547" s="62"/>
      <c r="DN547" s="62"/>
      <c r="DO547" s="62"/>
      <c r="DP547" s="62"/>
      <c r="DQ547" s="62"/>
      <c r="DR547" s="62"/>
      <c r="DS547" s="62"/>
      <c r="DT547" s="62"/>
      <c r="DU547" s="62"/>
      <c r="DV547" s="62"/>
      <c r="DW547" s="62"/>
      <c r="DX547" s="62"/>
      <c r="DY547" s="62"/>
      <c r="DZ547" s="62"/>
      <c r="EA547" s="62"/>
      <c r="EB547" s="62"/>
      <c r="EC547" s="62"/>
      <c r="ED547" s="62"/>
      <c r="EE547" s="62"/>
      <c r="EF547" s="62"/>
      <c r="EG547" s="62"/>
      <c r="EH547" s="62"/>
      <c r="EI547" s="62"/>
      <c r="EJ547" s="62"/>
      <c r="EK547" s="62"/>
      <c r="EL547" s="62"/>
      <c r="EM547" s="62"/>
      <c r="EN547" s="62"/>
      <c r="EO547" s="62"/>
      <c r="EP547" s="62"/>
      <c r="EQ547" s="62"/>
      <c r="ER547" s="62"/>
      <c r="ES547" s="62"/>
      <c r="ET547" s="62"/>
      <c r="EU547" s="62"/>
      <c r="EV547" s="62"/>
      <c r="EW547" s="62"/>
      <c r="EX547" s="62"/>
      <c r="EY547" s="62"/>
      <c r="EZ547" s="62"/>
      <c r="FA547" s="62"/>
      <c r="FB547" s="62"/>
      <c r="FC547" s="62"/>
      <c r="FD547" s="62"/>
      <c r="FE547" s="62"/>
      <c r="FF547" s="62"/>
      <c r="FG547" s="62"/>
      <c r="FH547" s="62"/>
      <c r="FI547" s="62"/>
      <c r="FJ547" s="62"/>
      <c r="FK547" s="62"/>
      <c r="FL547" s="62"/>
      <c r="FM547" s="62"/>
      <c r="FN547" s="62"/>
      <c r="FO547" s="62"/>
      <c r="FP547" s="62"/>
      <c r="FQ547" s="62"/>
      <c r="FR547" s="62"/>
      <c r="FS547" s="62"/>
      <c r="FT547" s="62"/>
      <c r="FU547" s="62"/>
      <c r="FV547" s="62"/>
      <c r="FW547" s="62"/>
      <c r="FX547" s="62"/>
      <c r="FY547" s="62"/>
      <c r="FZ547" s="62"/>
      <c r="GA547" s="62"/>
      <c r="GB547" s="62"/>
      <c r="GC547" s="62"/>
      <c r="GD547" s="62"/>
      <c r="GE547" s="62"/>
      <c r="GF547" s="62"/>
      <c r="GG547" s="62"/>
      <c r="GH547" s="62"/>
      <c r="GI547" s="62"/>
      <c r="GJ547" s="62"/>
      <c r="GK547" s="62"/>
      <c r="GL547" s="62"/>
      <c r="GM547" s="62"/>
      <c r="GN547" s="62"/>
      <c r="GO547" s="62"/>
      <c r="GP547" s="62"/>
      <c r="GQ547" s="62"/>
      <c r="GR547" s="62"/>
      <c r="GS547" s="62"/>
      <c r="GT547" s="62"/>
      <c r="GU547" s="62"/>
      <c r="GV547" s="62"/>
      <c r="GW547" s="62"/>
      <c r="GX547" s="62"/>
      <c r="GY547" s="62"/>
      <c r="GZ547" s="62"/>
      <c r="HA547" s="62"/>
      <c r="HB547" s="62"/>
      <c r="HC547" s="62"/>
      <c r="HD547" s="62"/>
      <c r="HE547" s="62"/>
      <c r="HF547" s="62"/>
      <c r="HG547" s="62"/>
      <c r="HH547" s="62"/>
      <c r="HI547" s="62"/>
      <c r="HJ547" s="62"/>
      <c r="HK547" s="62"/>
      <c r="HL547" s="62"/>
      <c r="HM547" s="62"/>
      <c r="HN547" s="62"/>
      <c r="HO547" s="62"/>
      <c r="HP547" s="62"/>
      <c r="HQ547" s="62"/>
      <c r="HR547" s="62"/>
      <c r="HS547" s="62"/>
      <c r="HT547" s="62"/>
      <c r="HU547" s="62"/>
      <c r="HV547" s="62"/>
      <c r="HW547" s="62"/>
      <c r="HX547" s="62"/>
      <c r="HY547" s="62"/>
      <c r="HZ547" s="62"/>
      <c r="IA547" s="62"/>
      <c r="IB547" s="62"/>
      <c r="IC547" s="62"/>
      <c r="ID547" s="62"/>
      <c r="IE547" s="62"/>
      <c r="IF547" s="62"/>
      <c r="IG547" s="62"/>
      <c r="IH547" s="62"/>
      <c r="II547" s="62"/>
      <c r="IJ547" s="62"/>
      <c r="IK547" s="62"/>
      <c r="IL547" s="62"/>
      <c r="IM547" s="62"/>
      <c r="IN547" s="62"/>
      <c r="IO547" s="62"/>
      <c r="IP547" s="62"/>
      <c r="IQ547" s="62"/>
      <c r="IR547" s="62"/>
      <c r="IS547" s="62"/>
      <c r="IT547" s="62"/>
      <c r="IU547" s="62"/>
      <c r="IV547" s="62"/>
      <c r="IW547" s="62"/>
      <c r="IX547" s="62"/>
      <c r="IY547" s="62"/>
      <c r="IZ547" s="62"/>
      <c r="JA547" s="62"/>
      <c r="JB547" s="62"/>
      <c r="JC547" s="62"/>
      <c r="JD547" s="62"/>
      <c r="JE547" s="62"/>
      <c r="JF547" s="62"/>
      <c r="JG547" s="62"/>
      <c r="JH547" s="62"/>
      <c r="JI547" s="62"/>
      <c r="JJ547" s="62"/>
      <c r="JK547" s="62"/>
      <c r="JL547" s="62"/>
      <c r="JM547" s="62"/>
      <c r="JN547" s="62"/>
      <c r="JO547" s="62"/>
      <c r="JP547" s="62"/>
      <c r="JQ547" s="62"/>
      <c r="JR547" s="62"/>
      <c r="JS547" s="62"/>
      <c r="JT547" s="62"/>
      <c r="JU547" s="62"/>
      <c r="JV547" s="62"/>
      <c r="JW547" s="62"/>
      <c r="JX547" s="62"/>
      <c r="JY547" s="62"/>
      <c r="JZ547" s="62"/>
      <c r="KA547" s="62"/>
      <c r="KB547" s="62"/>
      <c r="KC547" s="62"/>
      <c r="KD547" s="62"/>
      <c r="KE547" s="62"/>
      <c r="KF547" s="62"/>
      <c r="KG547" s="62"/>
      <c r="KH547" s="62"/>
      <c r="KI547" s="62"/>
      <c r="KJ547" s="62"/>
      <c r="KK547" s="62"/>
      <c r="KL547" s="62"/>
      <c r="KM547" s="62"/>
    </row>
    <row r="548" spans="3:299" s="13" customFormat="1" x14ac:dyDescent="0.25">
      <c r="C548" s="62"/>
      <c r="D548" s="62"/>
      <c r="E548" s="62"/>
      <c r="F548" s="62"/>
      <c r="I548" s="14"/>
      <c r="J548" s="63"/>
      <c r="K548" s="14"/>
      <c r="L548" s="63"/>
      <c r="M548" s="63"/>
      <c r="Q548" s="51"/>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c r="CS548" s="62"/>
      <c r="CT548" s="62"/>
      <c r="CU548" s="62"/>
      <c r="CV548" s="62"/>
      <c r="CW548" s="62"/>
      <c r="CX548" s="62"/>
      <c r="CY548" s="62"/>
      <c r="CZ548" s="62"/>
      <c r="DA548" s="62"/>
      <c r="DB548" s="62"/>
      <c r="DC548" s="62"/>
      <c r="DD548" s="62"/>
      <c r="DE548" s="62"/>
      <c r="DF548" s="62"/>
      <c r="DG548" s="62"/>
      <c r="DH548" s="62"/>
      <c r="DI548" s="62"/>
      <c r="DJ548" s="62"/>
      <c r="DK548" s="62"/>
      <c r="DL548" s="62"/>
      <c r="DM548" s="62"/>
      <c r="DN548" s="62"/>
      <c r="DO548" s="62"/>
      <c r="DP548" s="62"/>
      <c r="DQ548" s="62"/>
      <c r="DR548" s="62"/>
      <c r="DS548" s="62"/>
      <c r="DT548" s="62"/>
      <c r="DU548" s="62"/>
      <c r="DV548" s="62"/>
      <c r="DW548" s="62"/>
      <c r="DX548" s="62"/>
      <c r="DY548" s="62"/>
      <c r="DZ548" s="62"/>
      <c r="EA548" s="62"/>
      <c r="EB548" s="62"/>
      <c r="EC548" s="62"/>
      <c r="ED548" s="62"/>
      <c r="EE548" s="62"/>
      <c r="EF548" s="62"/>
      <c r="EG548" s="62"/>
      <c r="EH548" s="62"/>
      <c r="EI548" s="62"/>
      <c r="EJ548" s="62"/>
      <c r="EK548" s="62"/>
      <c r="EL548" s="62"/>
      <c r="EM548" s="62"/>
      <c r="EN548" s="62"/>
      <c r="EO548" s="62"/>
      <c r="EP548" s="62"/>
      <c r="EQ548" s="62"/>
      <c r="ER548" s="62"/>
      <c r="ES548" s="62"/>
      <c r="ET548" s="62"/>
      <c r="EU548" s="62"/>
      <c r="EV548" s="62"/>
      <c r="EW548" s="62"/>
      <c r="EX548" s="62"/>
      <c r="EY548" s="62"/>
      <c r="EZ548" s="62"/>
      <c r="FA548" s="62"/>
      <c r="FB548" s="62"/>
      <c r="FC548" s="62"/>
      <c r="FD548" s="62"/>
      <c r="FE548" s="62"/>
      <c r="FF548" s="62"/>
      <c r="FG548" s="62"/>
      <c r="FH548" s="62"/>
      <c r="FI548" s="62"/>
      <c r="FJ548" s="62"/>
      <c r="FK548" s="62"/>
      <c r="FL548" s="62"/>
      <c r="FM548" s="62"/>
      <c r="FN548" s="62"/>
      <c r="FO548" s="62"/>
      <c r="FP548" s="62"/>
      <c r="FQ548" s="62"/>
      <c r="FR548" s="62"/>
      <c r="FS548" s="62"/>
      <c r="FT548" s="62"/>
      <c r="FU548" s="62"/>
      <c r="FV548" s="62"/>
      <c r="FW548" s="62"/>
      <c r="FX548" s="62"/>
      <c r="FY548" s="62"/>
      <c r="FZ548" s="62"/>
      <c r="GA548" s="62"/>
      <c r="GB548" s="62"/>
      <c r="GC548" s="62"/>
      <c r="GD548" s="62"/>
      <c r="GE548" s="62"/>
      <c r="GF548" s="62"/>
      <c r="GG548" s="62"/>
      <c r="GH548" s="62"/>
      <c r="GI548" s="62"/>
      <c r="GJ548" s="62"/>
      <c r="GK548" s="62"/>
      <c r="GL548" s="62"/>
      <c r="GM548" s="62"/>
      <c r="GN548" s="62"/>
      <c r="GO548" s="62"/>
      <c r="GP548" s="62"/>
      <c r="GQ548" s="62"/>
      <c r="GR548" s="62"/>
      <c r="GS548" s="62"/>
      <c r="GT548" s="62"/>
      <c r="GU548" s="62"/>
      <c r="GV548" s="62"/>
      <c r="GW548" s="62"/>
      <c r="GX548" s="62"/>
      <c r="GY548" s="62"/>
      <c r="GZ548" s="62"/>
      <c r="HA548" s="62"/>
      <c r="HB548" s="62"/>
      <c r="HC548" s="62"/>
      <c r="HD548" s="62"/>
      <c r="HE548" s="62"/>
      <c r="HF548" s="62"/>
      <c r="HG548" s="62"/>
      <c r="HH548" s="62"/>
      <c r="HI548" s="62"/>
      <c r="HJ548" s="62"/>
      <c r="HK548" s="62"/>
      <c r="HL548" s="62"/>
      <c r="HM548" s="62"/>
      <c r="HN548" s="62"/>
      <c r="HO548" s="62"/>
      <c r="HP548" s="62"/>
      <c r="HQ548" s="62"/>
      <c r="HR548" s="62"/>
      <c r="HS548" s="62"/>
      <c r="HT548" s="62"/>
      <c r="HU548" s="62"/>
      <c r="HV548" s="62"/>
      <c r="HW548" s="62"/>
      <c r="HX548" s="62"/>
      <c r="HY548" s="62"/>
      <c r="HZ548" s="62"/>
      <c r="IA548" s="62"/>
      <c r="IB548" s="62"/>
      <c r="IC548" s="62"/>
      <c r="ID548" s="62"/>
      <c r="IE548" s="62"/>
      <c r="IF548" s="62"/>
      <c r="IG548" s="62"/>
      <c r="IH548" s="62"/>
      <c r="II548" s="62"/>
      <c r="IJ548" s="62"/>
      <c r="IK548" s="62"/>
      <c r="IL548" s="62"/>
      <c r="IM548" s="62"/>
      <c r="IN548" s="62"/>
      <c r="IO548" s="62"/>
      <c r="IP548" s="62"/>
      <c r="IQ548" s="62"/>
      <c r="IR548" s="62"/>
      <c r="IS548" s="62"/>
      <c r="IT548" s="62"/>
      <c r="IU548" s="62"/>
      <c r="IV548" s="62"/>
      <c r="IW548" s="62"/>
      <c r="IX548" s="62"/>
      <c r="IY548" s="62"/>
      <c r="IZ548" s="62"/>
      <c r="JA548" s="62"/>
      <c r="JB548" s="62"/>
      <c r="JC548" s="62"/>
      <c r="JD548" s="62"/>
      <c r="JE548" s="62"/>
      <c r="JF548" s="62"/>
      <c r="JG548" s="62"/>
      <c r="JH548" s="62"/>
      <c r="JI548" s="62"/>
      <c r="JJ548" s="62"/>
      <c r="JK548" s="62"/>
      <c r="JL548" s="62"/>
      <c r="JM548" s="62"/>
      <c r="JN548" s="62"/>
      <c r="JO548" s="62"/>
      <c r="JP548" s="62"/>
      <c r="JQ548" s="62"/>
      <c r="JR548" s="62"/>
      <c r="JS548" s="62"/>
      <c r="JT548" s="62"/>
      <c r="JU548" s="62"/>
      <c r="JV548" s="62"/>
      <c r="JW548" s="62"/>
      <c r="JX548" s="62"/>
      <c r="JY548" s="62"/>
      <c r="JZ548" s="62"/>
      <c r="KA548" s="62"/>
      <c r="KB548" s="62"/>
      <c r="KC548" s="62"/>
      <c r="KD548" s="62"/>
      <c r="KE548" s="62"/>
      <c r="KF548" s="62"/>
      <c r="KG548" s="62"/>
      <c r="KH548" s="62"/>
      <c r="KI548" s="62"/>
      <c r="KJ548" s="62"/>
      <c r="KK548" s="62"/>
      <c r="KL548" s="62"/>
      <c r="KM548" s="62"/>
    </row>
    <row r="549" spans="3:299" s="13" customFormat="1" x14ac:dyDescent="0.25">
      <c r="C549" s="62"/>
      <c r="D549" s="62"/>
      <c r="E549" s="62"/>
      <c r="F549" s="62"/>
      <c r="I549" s="14"/>
      <c r="J549" s="63"/>
      <c r="K549" s="14"/>
      <c r="L549" s="63"/>
      <c r="M549" s="63"/>
      <c r="Q549" s="51"/>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c r="CS549" s="62"/>
      <c r="CT549" s="62"/>
      <c r="CU549" s="62"/>
      <c r="CV549" s="62"/>
      <c r="CW549" s="62"/>
      <c r="CX549" s="62"/>
      <c r="CY549" s="62"/>
      <c r="CZ549" s="62"/>
      <c r="DA549" s="62"/>
      <c r="DB549" s="62"/>
      <c r="DC549" s="62"/>
      <c r="DD549" s="62"/>
      <c r="DE549" s="62"/>
      <c r="DF549" s="62"/>
      <c r="DG549" s="62"/>
      <c r="DH549" s="62"/>
      <c r="DI549" s="62"/>
      <c r="DJ549" s="62"/>
      <c r="DK549" s="62"/>
      <c r="DL549" s="62"/>
      <c r="DM549" s="62"/>
      <c r="DN549" s="62"/>
      <c r="DO549" s="62"/>
      <c r="DP549" s="62"/>
      <c r="DQ549" s="62"/>
      <c r="DR549" s="62"/>
      <c r="DS549" s="62"/>
      <c r="DT549" s="62"/>
      <c r="DU549" s="62"/>
      <c r="DV549" s="62"/>
      <c r="DW549" s="62"/>
      <c r="DX549" s="62"/>
      <c r="DY549" s="62"/>
      <c r="DZ549" s="62"/>
      <c r="EA549" s="62"/>
      <c r="EB549" s="62"/>
      <c r="EC549" s="62"/>
      <c r="ED549" s="62"/>
      <c r="EE549" s="62"/>
      <c r="EF549" s="62"/>
      <c r="EG549" s="62"/>
      <c r="EH549" s="62"/>
      <c r="EI549" s="62"/>
      <c r="EJ549" s="62"/>
      <c r="EK549" s="62"/>
      <c r="EL549" s="62"/>
      <c r="EM549" s="62"/>
      <c r="EN549" s="62"/>
      <c r="EO549" s="62"/>
      <c r="EP549" s="62"/>
      <c r="EQ549" s="62"/>
      <c r="ER549" s="62"/>
      <c r="ES549" s="62"/>
      <c r="ET549" s="62"/>
      <c r="EU549" s="62"/>
      <c r="EV549" s="62"/>
      <c r="EW549" s="62"/>
      <c r="EX549" s="62"/>
      <c r="EY549" s="62"/>
      <c r="EZ549" s="62"/>
      <c r="FA549" s="62"/>
      <c r="FB549" s="62"/>
      <c r="FC549" s="62"/>
      <c r="FD549" s="62"/>
      <c r="FE549" s="62"/>
      <c r="FF549" s="62"/>
      <c r="FG549" s="62"/>
      <c r="FH549" s="62"/>
      <c r="FI549" s="62"/>
      <c r="FJ549" s="62"/>
      <c r="FK549" s="62"/>
      <c r="FL549" s="62"/>
      <c r="FM549" s="62"/>
      <c r="FN549" s="62"/>
      <c r="FO549" s="62"/>
      <c r="FP549" s="62"/>
      <c r="FQ549" s="62"/>
      <c r="FR549" s="62"/>
      <c r="FS549" s="62"/>
      <c r="FT549" s="62"/>
      <c r="FU549" s="62"/>
      <c r="FV549" s="62"/>
      <c r="FW549" s="62"/>
      <c r="FX549" s="62"/>
      <c r="FY549" s="62"/>
      <c r="FZ549" s="62"/>
      <c r="GA549" s="62"/>
      <c r="GB549" s="62"/>
      <c r="GC549" s="62"/>
      <c r="GD549" s="62"/>
      <c r="GE549" s="62"/>
      <c r="GF549" s="62"/>
      <c r="GG549" s="62"/>
      <c r="GH549" s="62"/>
      <c r="GI549" s="62"/>
      <c r="GJ549" s="62"/>
      <c r="GK549" s="62"/>
      <c r="GL549" s="62"/>
      <c r="GM549" s="62"/>
      <c r="GN549" s="62"/>
      <c r="GO549" s="62"/>
      <c r="GP549" s="62"/>
      <c r="GQ549" s="62"/>
      <c r="GR549" s="62"/>
      <c r="GS549" s="62"/>
      <c r="GT549" s="62"/>
      <c r="GU549" s="62"/>
      <c r="GV549" s="62"/>
      <c r="GW549" s="62"/>
      <c r="GX549" s="62"/>
      <c r="GY549" s="62"/>
      <c r="GZ549" s="62"/>
      <c r="HA549" s="62"/>
      <c r="HB549" s="62"/>
      <c r="HC549" s="62"/>
      <c r="HD549" s="62"/>
      <c r="HE549" s="62"/>
      <c r="HF549" s="62"/>
      <c r="HG549" s="62"/>
      <c r="HH549" s="62"/>
      <c r="HI549" s="62"/>
      <c r="HJ549" s="62"/>
      <c r="HK549" s="62"/>
      <c r="HL549" s="62"/>
      <c r="HM549" s="62"/>
      <c r="HN549" s="62"/>
      <c r="HO549" s="62"/>
      <c r="HP549" s="62"/>
      <c r="HQ549" s="62"/>
      <c r="HR549" s="62"/>
      <c r="HS549" s="62"/>
      <c r="HT549" s="62"/>
      <c r="HU549" s="62"/>
      <c r="HV549" s="62"/>
      <c r="HW549" s="62"/>
      <c r="HX549" s="62"/>
      <c r="HY549" s="62"/>
      <c r="HZ549" s="62"/>
      <c r="IA549" s="62"/>
      <c r="IB549" s="62"/>
      <c r="IC549" s="62"/>
      <c r="ID549" s="62"/>
      <c r="IE549" s="62"/>
      <c r="IF549" s="62"/>
      <c r="IG549" s="62"/>
      <c r="IH549" s="62"/>
      <c r="II549" s="62"/>
      <c r="IJ549" s="62"/>
      <c r="IK549" s="62"/>
      <c r="IL549" s="62"/>
      <c r="IM549" s="62"/>
      <c r="IN549" s="62"/>
      <c r="IO549" s="62"/>
      <c r="IP549" s="62"/>
      <c r="IQ549" s="62"/>
      <c r="IR549" s="62"/>
      <c r="IS549" s="62"/>
      <c r="IT549" s="62"/>
      <c r="IU549" s="62"/>
      <c r="IV549" s="62"/>
      <c r="IW549" s="62"/>
      <c r="IX549" s="62"/>
      <c r="IY549" s="62"/>
      <c r="IZ549" s="62"/>
      <c r="JA549" s="62"/>
      <c r="JB549" s="62"/>
      <c r="JC549" s="62"/>
      <c r="JD549" s="62"/>
      <c r="JE549" s="62"/>
      <c r="JF549" s="62"/>
      <c r="JG549" s="62"/>
      <c r="JH549" s="62"/>
      <c r="JI549" s="62"/>
      <c r="JJ549" s="62"/>
      <c r="JK549" s="62"/>
      <c r="JL549" s="62"/>
      <c r="JM549" s="62"/>
      <c r="JN549" s="62"/>
      <c r="JO549" s="62"/>
      <c r="JP549" s="62"/>
      <c r="JQ549" s="62"/>
      <c r="JR549" s="62"/>
      <c r="JS549" s="62"/>
      <c r="JT549" s="62"/>
      <c r="JU549" s="62"/>
      <c r="JV549" s="62"/>
      <c r="JW549" s="62"/>
      <c r="JX549" s="62"/>
      <c r="JY549" s="62"/>
      <c r="JZ549" s="62"/>
      <c r="KA549" s="62"/>
      <c r="KB549" s="62"/>
      <c r="KC549" s="62"/>
      <c r="KD549" s="62"/>
      <c r="KE549" s="62"/>
      <c r="KF549" s="62"/>
      <c r="KG549" s="62"/>
      <c r="KH549" s="62"/>
      <c r="KI549" s="62"/>
      <c r="KJ549" s="62"/>
      <c r="KK549" s="62"/>
      <c r="KL549" s="62"/>
      <c r="KM549" s="62"/>
    </row>
    <row r="550" spans="3:299" s="13" customFormat="1" x14ac:dyDescent="0.25">
      <c r="C550" s="62"/>
      <c r="D550" s="62"/>
      <c r="E550" s="62"/>
      <c r="F550" s="62"/>
      <c r="I550" s="14"/>
      <c r="J550" s="63"/>
      <c r="K550" s="14"/>
      <c r="L550" s="63"/>
      <c r="M550" s="63"/>
      <c r="Q550" s="51"/>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c r="CS550" s="62"/>
      <c r="CT550" s="62"/>
      <c r="CU550" s="62"/>
      <c r="CV550" s="62"/>
      <c r="CW550" s="62"/>
      <c r="CX550" s="62"/>
      <c r="CY550" s="62"/>
      <c r="CZ550" s="62"/>
      <c r="DA550" s="62"/>
      <c r="DB550" s="62"/>
      <c r="DC550" s="62"/>
      <c r="DD550" s="62"/>
      <c r="DE550" s="62"/>
      <c r="DF550" s="62"/>
      <c r="DG550" s="62"/>
      <c r="DH550" s="62"/>
      <c r="DI550" s="62"/>
      <c r="DJ550" s="62"/>
      <c r="DK550" s="62"/>
      <c r="DL550" s="62"/>
      <c r="DM550" s="62"/>
      <c r="DN550" s="62"/>
      <c r="DO550" s="62"/>
      <c r="DP550" s="62"/>
      <c r="DQ550" s="62"/>
      <c r="DR550" s="62"/>
      <c r="DS550" s="62"/>
      <c r="DT550" s="62"/>
      <c r="DU550" s="62"/>
      <c r="DV550" s="62"/>
      <c r="DW550" s="62"/>
      <c r="DX550" s="62"/>
      <c r="DY550" s="62"/>
      <c r="DZ550" s="62"/>
      <c r="EA550" s="62"/>
      <c r="EB550" s="62"/>
      <c r="EC550" s="62"/>
      <c r="ED550" s="62"/>
      <c r="EE550" s="62"/>
      <c r="EF550" s="62"/>
      <c r="EG550" s="62"/>
      <c r="EH550" s="62"/>
      <c r="EI550" s="62"/>
      <c r="EJ550" s="62"/>
      <c r="EK550" s="62"/>
      <c r="EL550" s="62"/>
      <c r="EM550" s="62"/>
      <c r="EN550" s="62"/>
      <c r="EO550" s="62"/>
      <c r="EP550" s="62"/>
      <c r="EQ550" s="62"/>
      <c r="ER550" s="62"/>
      <c r="ES550" s="62"/>
      <c r="ET550" s="62"/>
      <c r="EU550" s="62"/>
      <c r="EV550" s="62"/>
      <c r="EW550" s="62"/>
      <c r="EX550" s="62"/>
      <c r="EY550" s="62"/>
      <c r="EZ550" s="62"/>
      <c r="FA550" s="62"/>
      <c r="FB550" s="62"/>
      <c r="FC550" s="62"/>
      <c r="FD550" s="62"/>
      <c r="FE550" s="62"/>
      <c r="FF550" s="62"/>
      <c r="FG550" s="62"/>
      <c r="FH550" s="62"/>
      <c r="FI550" s="62"/>
      <c r="FJ550" s="62"/>
      <c r="FK550" s="62"/>
      <c r="FL550" s="62"/>
      <c r="FM550" s="62"/>
      <c r="FN550" s="62"/>
      <c r="FO550" s="62"/>
      <c r="FP550" s="62"/>
      <c r="FQ550" s="62"/>
      <c r="FR550" s="62"/>
      <c r="FS550" s="62"/>
      <c r="FT550" s="62"/>
      <c r="FU550" s="62"/>
      <c r="FV550" s="62"/>
      <c r="FW550" s="62"/>
      <c r="FX550" s="62"/>
      <c r="FY550" s="62"/>
      <c r="FZ550" s="62"/>
      <c r="GA550" s="62"/>
      <c r="GB550" s="62"/>
      <c r="GC550" s="62"/>
      <c r="GD550" s="62"/>
      <c r="GE550" s="62"/>
      <c r="GF550" s="62"/>
      <c r="GG550" s="62"/>
      <c r="GH550" s="62"/>
      <c r="GI550" s="62"/>
      <c r="GJ550" s="62"/>
      <c r="GK550" s="62"/>
      <c r="GL550" s="62"/>
      <c r="GM550" s="62"/>
      <c r="GN550" s="62"/>
      <c r="GO550" s="62"/>
      <c r="GP550" s="62"/>
      <c r="GQ550" s="62"/>
      <c r="GR550" s="62"/>
      <c r="GS550" s="62"/>
      <c r="GT550" s="62"/>
      <c r="GU550" s="62"/>
      <c r="GV550" s="62"/>
      <c r="GW550" s="62"/>
      <c r="GX550" s="62"/>
      <c r="GY550" s="62"/>
      <c r="GZ550" s="62"/>
      <c r="HA550" s="62"/>
      <c r="HB550" s="62"/>
      <c r="HC550" s="62"/>
      <c r="HD550" s="62"/>
      <c r="HE550" s="62"/>
      <c r="HF550" s="62"/>
      <c r="HG550" s="62"/>
      <c r="HH550" s="62"/>
      <c r="HI550" s="62"/>
      <c r="HJ550" s="62"/>
      <c r="HK550" s="62"/>
      <c r="HL550" s="62"/>
      <c r="HM550" s="62"/>
      <c r="HN550" s="62"/>
      <c r="HO550" s="62"/>
      <c r="HP550" s="62"/>
      <c r="HQ550" s="62"/>
      <c r="HR550" s="62"/>
      <c r="HS550" s="62"/>
      <c r="HT550" s="62"/>
      <c r="HU550" s="62"/>
      <c r="HV550" s="62"/>
      <c r="HW550" s="62"/>
      <c r="HX550" s="62"/>
      <c r="HY550" s="62"/>
      <c r="HZ550" s="62"/>
      <c r="IA550" s="62"/>
      <c r="IB550" s="62"/>
      <c r="IC550" s="62"/>
      <c r="ID550" s="62"/>
      <c r="IE550" s="62"/>
      <c r="IF550" s="62"/>
      <c r="IG550" s="62"/>
      <c r="IH550" s="62"/>
      <c r="II550" s="62"/>
      <c r="IJ550" s="62"/>
      <c r="IK550" s="62"/>
      <c r="IL550" s="62"/>
      <c r="IM550" s="62"/>
      <c r="IN550" s="62"/>
      <c r="IO550" s="62"/>
      <c r="IP550" s="62"/>
      <c r="IQ550" s="62"/>
      <c r="IR550" s="62"/>
      <c r="IS550" s="62"/>
      <c r="IT550" s="62"/>
      <c r="IU550" s="62"/>
      <c r="IV550" s="62"/>
      <c r="IW550" s="62"/>
      <c r="IX550" s="62"/>
      <c r="IY550" s="62"/>
      <c r="IZ550" s="62"/>
      <c r="JA550" s="62"/>
      <c r="JB550" s="62"/>
      <c r="JC550" s="62"/>
      <c r="JD550" s="62"/>
      <c r="JE550" s="62"/>
      <c r="JF550" s="62"/>
      <c r="JG550" s="62"/>
      <c r="JH550" s="62"/>
      <c r="JI550" s="62"/>
      <c r="JJ550" s="62"/>
      <c r="JK550" s="62"/>
      <c r="JL550" s="62"/>
      <c r="JM550" s="62"/>
      <c r="JN550" s="62"/>
      <c r="JO550" s="62"/>
      <c r="JP550" s="62"/>
      <c r="JQ550" s="62"/>
      <c r="JR550" s="62"/>
      <c r="JS550" s="62"/>
      <c r="JT550" s="62"/>
      <c r="JU550" s="62"/>
      <c r="JV550" s="62"/>
      <c r="JW550" s="62"/>
      <c r="JX550" s="62"/>
      <c r="JY550" s="62"/>
      <c r="JZ550" s="62"/>
      <c r="KA550" s="62"/>
      <c r="KB550" s="62"/>
      <c r="KC550" s="62"/>
      <c r="KD550" s="62"/>
      <c r="KE550" s="62"/>
      <c r="KF550" s="62"/>
      <c r="KG550" s="62"/>
      <c r="KH550" s="62"/>
      <c r="KI550" s="62"/>
      <c r="KJ550" s="62"/>
      <c r="KK550" s="62"/>
      <c r="KL550" s="62"/>
      <c r="KM550" s="62"/>
    </row>
    <row r="551" spans="3:299" s="13" customFormat="1" x14ac:dyDescent="0.25">
      <c r="C551" s="62"/>
      <c r="D551" s="62"/>
      <c r="E551" s="62"/>
      <c r="F551" s="62"/>
      <c r="I551" s="14"/>
      <c r="J551" s="63"/>
      <c r="K551" s="14"/>
      <c r="L551" s="63"/>
      <c r="M551" s="63"/>
      <c r="Q551" s="51"/>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c r="CS551" s="62"/>
      <c r="CT551" s="62"/>
      <c r="CU551" s="62"/>
      <c r="CV551" s="62"/>
      <c r="CW551" s="62"/>
      <c r="CX551" s="62"/>
      <c r="CY551" s="62"/>
      <c r="CZ551" s="62"/>
      <c r="DA551" s="62"/>
      <c r="DB551" s="62"/>
      <c r="DC551" s="62"/>
      <c r="DD551" s="62"/>
      <c r="DE551" s="62"/>
      <c r="DF551" s="62"/>
      <c r="DG551" s="62"/>
      <c r="DH551" s="62"/>
      <c r="DI551" s="62"/>
      <c r="DJ551" s="62"/>
      <c r="DK551" s="62"/>
      <c r="DL551" s="62"/>
      <c r="DM551" s="62"/>
      <c r="DN551" s="62"/>
      <c r="DO551" s="62"/>
      <c r="DP551" s="62"/>
      <c r="DQ551" s="62"/>
      <c r="DR551" s="62"/>
      <c r="DS551" s="62"/>
      <c r="DT551" s="62"/>
      <c r="DU551" s="62"/>
      <c r="DV551" s="62"/>
      <c r="DW551" s="62"/>
      <c r="DX551" s="62"/>
      <c r="DY551" s="62"/>
      <c r="DZ551" s="62"/>
      <c r="EA551" s="62"/>
      <c r="EB551" s="62"/>
      <c r="EC551" s="62"/>
      <c r="ED551" s="62"/>
      <c r="EE551" s="62"/>
      <c r="EF551" s="62"/>
      <c r="EG551" s="62"/>
      <c r="EH551" s="62"/>
      <c r="EI551" s="62"/>
      <c r="EJ551" s="62"/>
      <c r="EK551" s="62"/>
      <c r="EL551" s="62"/>
      <c r="EM551" s="62"/>
      <c r="EN551" s="62"/>
      <c r="EO551" s="62"/>
      <c r="EP551" s="62"/>
      <c r="EQ551" s="62"/>
      <c r="ER551" s="62"/>
      <c r="ES551" s="62"/>
      <c r="ET551" s="62"/>
      <c r="EU551" s="62"/>
      <c r="EV551" s="62"/>
      <c r="EW551" s="62"/>
      <c r="EX551" s="62"/>
      <c r="EY551" s="62"/>
      <c r="EZ551" s="62"/>
      <c r="FA551" s="62"/>
      <c r="FB551" s="62"/>
      <c r="FC551" s="62"/>
      <c r="FD551" s="62"/>
      <c r="FE551" s="62"/>
      <c r="FF551" s="62"/>
      <c r="FG551" s="62"/>
      <c r="FH551" s="62"/>
      <c r="FI551" s="62"/>
      <c r="FJ551" s="62"/>
      <c r="FK551" s="62"/>
      <c r="FL551" s="62"/>
      <c r="FM551" s="62"/>
      <c r="FN551" s="62"/>
      <c r="FO551" s="62"/>
      <c r="FP551" s="62"/>
      <c r="FQ551" s="62"/>
      <c r="FR551" s="62"/>
      <c r="FS551" s="62"/>
      <c r="FT551" s="62"/>
      <c r="FU551" s="62"/>
      <c r="FV551" s="62"/>
      <c r="FW551" s="62"/>
      <c r="FX551" s="62"/>
      <c r="FY551" s="62"/>
      <c r="FZ551" s="62"/>
      <c r="GA551" s="62"/>
      <c r="GB551" s="62"/>
      <c r="GC551" s="62"/>
      <c r="GD551" s="62"/>
      <c r="GE551" s="62"/>
      <c r="GF551" s="62"/>
      <c r="GG551" s="62"/>
      <c r="GH551" s="62"/>
      <c r="GI551" s="62"/>
      <c r="GJ551" s="62"/>
      <c r="GK551" s="62"/>
      <c r="GL551" s="62"/>
      <c r="GM551" s="62"/>
      <c r="GN551" s="62"/>
      <c r="GO551" s="62"/>
      <c r="GP551" s="62"/>
      <c r="GQ551" s="62"/>
      <c r="GR551" s="62"/>
      <c r="GS551" s="62"/>
      <c r="GT551" s="62"/>
      <c r="GU551" s="62"/>
      <c r="GV551" s="62"/>
      <c r="GW551" s="62"/>
      <c r="GX551" s="62"/>
      <c r="GY551" s="62"/>
      <c r="GZ551" s="62"/>
      <c r="HA551" s="62"/>
      <c r="HB551" s="62"/>
      <c r="HC551" s="62"/>
      <c r="HD551" s="62"/>
      <c r="HE551" s="62"/>
      <c r="HF551" s="62"/>
      <c r="HG551" s="62"/>
      <c r="HH551" s="62"/>
      <c r="HI551" s="62"/>
      <c r="HJ551" s="62"/>
      <c r="HK551" s="62"/>
      <c r="HL551" s="62"/>
      <c r="HM551" s="62"/>
      <c r="HN551" s="62"/>
      <c r="HO551" s="62"/>
      <c r="HP551" s="62"/>
      <c r="HQ551" s="62"/>
      <c r="HR551" s="62"/>
      <c r="HS551" s="62"/>
      <c r="HT551" s="62"/>
      <c r="HU551" s="62"/>
      <c r="HV551" s="62"/>
      <c r="HW551" s="62"/>
      <c r="HX551" s="62"/>
      <c r="HY551" s="62"/>
      <c r="HZ551" s="62"/>
      <c r="IA551" s="62"/>
      <c r="IB551" s="62"/>
      <c r="IC551" s="62"/>
      <c r="ID551" s="62"/>
      <c r="IE551" s="62"/>
      <c r="IF551" s="62"/>
      <c r="IG551" s="62"/>
      <c r="IH551" s="62"/>
      <c r="II551" s="62"/>
      <c r="IJ551" s="62"/>
      <c r="IK551" s="62"/>
      <c r="IL551" s="62"/>
      <c r="IM551" s="62"/>
      <c r="IN551" s="62"/>
      <c r="IO551" s="62"/>
      <c r="IP551" s="62"/>
      <c r="IQ551" s="62"/>
      <c r="IR551" s="62"/>
      <c r="IS551" s="62"/>
      <c r="IT551" s="62"/>
      <c r="IU551" s="62"/>
      <c r="IV551" s="62"/>
      <c r="IW551" s="62"/>
      <c r="IX551" s="62"/>
      <c r="IY551" s="62"/>
      <c r="IZ551" s="62"/>
      <c r="JA551" s="62"/>
      <c r="JB551" s="62"/>
      <c r="JC551" s="62"/>
      <c r="JD551" s="62"/>
      <c r="JE551" s="62"/>
      <c r="JF551" s="62"/>
      <c r="JG551" s="62"/>
      <c r="JH551" s="62"/>
      <c r="JI551" s="62"/>
      <c r="JJ551" s="62"/>
      <c r="JK551" s="62"/>
      <c r="JL551" s="62"/>
      <c r="JM551" s="62"/>
      <c r="JN551" s="62"/>
      <c r="JO551" s="62"/>
      <c r="JP551" s="62"/>
      <c r="JQ551" s="62"/>
      <c r="JR551" s="62"/>
      <c r="JS551" s="62"/>
      <c r="JT551" s="62"/>
      <c r="JU551" s="62"/>
      <c r="JV551" s="62"/>
      <c r="JW551" s="62"/>
      <c r="JX551" s="62"/>
      <c r="JY551" s="62"/>
      <c r="JZ551" s="62"/>
      <c r="KA551" s="62"/>
      <c r="KB551" s="62"/>
      <c r="KC551" s="62"/>
      <c r="KD551" s="62"/>
      <c r="KE551" s="62"/>
      <c r="KF551" s="62"/>
      <c r="KG551" s="62"/>
      <c r="KH551" s="62"/>
      <c r="KI551" s="62"/>
      <c r="KJ551" s="62"/>
      <c r="KK551" s="62"/>
      <c r="KL551" s="62"/>
      <c r="KM551" s="62"/>
    </row>
    <row r="552" spans="3:299" s="13" customFormat="1" x14ac:dyDescent="0.25">
      <c r="C552" s="62"/>
      <c r="D552" s="62"/>
      <c r="E552" s="62"/>
      <c r="F552" s="62"/>
      <c r="I552" s="14"/>
      <c r="J552" s="63"/>
      <c r="K552" s="14"/>
      <c r="L552" s="63"/>
      <c r="M552" s="63"/>
      <c r="Q552" s="51"/>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c r="CS552" s="62"/>
      <c r="CT552" s="62"/>
      <c r="CU552" s="62"/>
      <c r="CV552" s="62"/>
      <c r="CW552" s="62"/>
      <c r="CX552" s="62"/>
      <c r="CY552" s="62"/>
      <c r="CZ552" s="62"/>
      <c r="DA552" s="62"/>
      <c r="DB552" s="62"/>
      <c r="DC552" s="62"/>
      <c r="DD552" s="62"/>
      <c r="DE552" s="62"/>
      <c r="DF552" s="62"/>
      <c r="DG552" s="62"/>
      <c r="DH552" s="62"/>
      <c r="DI552" s="62"/>
      <c r="DJ552" s="62"/>
      <c r="DK552" s="62"/>
      <c r="DL552" s="62"/>
      <c r="DM552" s="62"/>
      <c r="DN552" s="62"/>
      <c r="DO552" s="62"/>
      <c r="DP552" s="62"/>
      <c r="DQ552" s="62"/>
      <c r="DR552" s="62"/>
      <c r="DS552" s="62"/>
      <c r="DT552" s="62"/>
      <c r="DU552" s="62"/>
      <c r="DV552" s="62"/>
      <c r="DW552" s="62"/>
      <c r="DX552" s="62"/>
      <c r="DY552" s="62"/>
      <c r="DZ552" s="62"/>
      <c r="EA552" s="62"/>
      <c r="EB552" s="62"/>
      <c r="EC552" s="62"/>
      <c r="ED552" s="62"/>
      <c r="EE552" s="62"/>
      <c r="EF552" s="62"/>
      <c r="EG552" s="62"/>
      <c r="EH552" s="62"/>
      <c r="EI552" s="62"/>
      <c r="EJ552" s="62"/>
      <c r="EK552" s="62"/>
      <c r="EL552" s="62"/>
      <c r="EM552" s="62"/>
      <c r="EN552" s="62"/>
      <c r="EO552" s="62"/>
      <c r="EP552" s="62"/>
      <c r="EQ552" s="62"/>
      <c r="ER552" s="62"/>
      <c r="ES552" s="62"/>
      <c r="ET552" s="62"/>
      <c r="EU552" s="62"/>
      <c r="EV552" s="62"/>
      <c r="EW552" s="62"/>
      <c r="EX552" s="62"/>
      <c r="EY552" s="62"/>
      <c r="EZ552" s="62"/>
      <c r="FA552" s="62"/>
      <c r="FB552" s="62"/>
      <c r="FC552" s="62"/>
      <c r="FD552" s="62"/>
      <c r="FE552" s="62"/>
      <c r="FF552" s="62"/>
      <c r="FG552" s="62"/>
      <c r="FH552" s="62"/>
      <c r="FI552" s="62"/>
      <c r="FJ552" s="62"/>
      <c r="FK552" s="62"/>
      <c r="FL552" s="62"/>
      <c r="FM552" s="62"/>
      <c r="FN552" s="62"/>
      <c r="FO552" s="62"/>
      <c r="FP552" s="62"/>
      <c r="FQ552" s="62"/>
      <c r="FR552" s="62"/>
      <c r="FS552" s="62"/>
      <c r="FT552" s="62"/>
      <c r="FU552" s="62"/>
      <c r="FV552" s="62"/>
      <c r="FW552" s="62"/>
      <c r="FX552" s="62"/>
      <c r="FY552" s="62"/>
      <c r="FZ552" s="62"/>
      <c r="GA552" s="62"/>
      <c r="GB552" s="62"/>
      <c r="GC552" s="62"/>
      <c r="GD552" s="62"/>
      <c r="GE552" s="62"/>
      <c r="GF552" s="62"/>
      <c r="GG552" s="62"/>
      <c r="GH552" s="62"/>
      <c r="GI552" s="62"/>
      <c r="GJ552" s="62"/>
      <c r="GK552" s="62"/>
      <c r="GL552" s="62"/>
      <c r="GM552" s="62"/>
      <c r="GN552" s="62"/>
      <c r="GO552" s="62"/>
      <c r="GP552" s="62"/>
      <c r="GQ552" s="62"/>
      <c r="GR552" s="62"/>
      <c r="GS552" s="62"/>
      <c r="GT552" s="62"/>
      <c r="GU552" s="62"/>
      <c r="GV552" s="62"/>
      <c r="GW552" s="62"/>
      <c r="GX552" s="62"/>
      <c r="GY552" s="62"/>
      <c r="GZ552" s="62"/>
      <c r="HA552" s="62"/>
      <c r="HB552" s="62"/>
      <c r="HC552" s="62"/>
      <c r="HD552" s="62"/>
      <c r="HE552" s="62"/>
      <c r="HF552" s="62"/>
      <c r="HG552" s="62"/>
      <c r="HH552" s="62"/>
      <c r="HI552" s="62"/>
      <c r="HJ552" s="62"/>
      <c r="HK552" s="62"/>
      <c r="HL552" s="62"/>
      <c r="HM552" s="62"/>
      <c r="HN552" s="62"/>
      <c r="HO552" s="62"/>
      <c r="HP552" s="62"/>
      <c r="HQ552" s="62"/>
      <c r="HR552" s="62"/>
      <c r="HS552" s="62"/>
      <c r="HT552" s="62"/>
      <c r="HU552" s="62"/>
      <c r="HV552" s="62"/>
      <c r="HW552" s="62"/>
      <c r="HX552" s="62"/>
      <c r="HY552" s="62"/>
      <c r="HZ552" s="62"/>
      <c r="IA552" s="62"/>
      <c r="IB552" s="62"/>
      <c r="IC552" s="62"/>
      <c r="ID552" s="62"/>
      <c r="IE552" s="62"/>
      <c r="IF552" s="62"/>
      <c r="IG552" s="62"/>
      <c r="IH552" s="62"/>
      <c r="II552" s="62"/>
      <c r="IJ552" s="62"/>
      <c r="IK552" s="62"/>
      <c r="IL552" s="62"/>
      <c r="IM552" s="62"/>
      <c r="IN552" s="62"/>
      <c r="IO552" s="62"/>
      <c r="IP552" s="62"/>
      <c r="IQ552" s="62"/>
      <c r="IR552" s="62"/>
      <c r="IS552" s="62"/>
      <c r="IT552" s="62"/>
      <c r="IU552" s="62"/>
      <c r="IV552" s="62"/>
      <c r="IW552" s="62"/>
      <c r="IX552" s="62"/>
      <c r="IY552" s="62"/>
      <c r="IZ552" s="62"/>
      <c r="JA552" s="62"/>
      <c r="JB552" s="62"/>
      <c r="JC552" s="62"/>
      <c r="JD552" s="62"/>
      <c r="JE552" s="62"/>
      <c r="JF552" s="62"/>
      <c r="JG552" s="62"/>
      <c r="JH552" s="62"/>
      <c r="JI552" s="62"/>
      <c r="JJ552" s="62"/>
      <c r="JK552" s="62"/>
      <c r="JL552" s="62"/>
      <c r="JM552" s="62"/>
      <c r="JN552" s="62"/>
      <c r="JO552" s="62"/>
      <c r="JP552" s="62"/>
      <c r="JQ552" s="62"/>
      <c r="JR552" s="62"/>
      <c r="JS552" s="62"/>
      <c r="JT552" s="62"/>
      <c r="JU552" s="62"/>
      <c r="JV552" s="62"/>
      <c r="JW552" s="62"/>
      <c r="JX552" s="62"/>
      <c r="JY552" s="62"/>
      <c r="JZ552" s="62"/>
      <c r="KA552" s="62"/>
      <c r="KB552" s="62"/>
      <c r="KC552" s="62"/>
      <c r="KD552" s="62"/>
      <c r="KE552" s="62"/>
      <c r="KF552" s="62"/>
      <c r="KG552" s="62"/>
      <c r="KH552" s="62"/>
      <c r="KI552" s="62"/>
      <c r="KJ552" s="62"/>
      <c r="KK552" s="62"/>
      <c r="KL552" s="62"/>
      <c r="KM552" s="62"/>
    </row>
    <row r="553" spans="3:299" s="13" customFormat="1" x14ac:dyDescent="0.25">
      <c r="C553" s="62"/>
      <c r="D553" s="62"/>
      <c r="E553" s="62"/>
      <c r="F553" s="62"/>
      <c r="I553" s="14"/>
      <c r="J553" s="63"/>
      <c r="K553" s="14"/>
      <c r="L553" s="63"/>
      <c r="M553" s="63"/>
      <c r="Q553" s="51"/>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c r="CS553" s="62"/>
      <c r="CT553" s="62"/>
      <c r="CU553" s="62"/>
      <c r="CV553" s="62"/>
      <c r="CW553" s="62"/>
      <c r="CX553" s="62"/>
      <c r="CY553" s="62"/>
      <c r="CZ553" s="62"/>
      <c r="DA553" s="62"/>
      <c r="DB553" s="62"/>
      <c r="DC553" s="62"/>
      <c r="DD553" s="62"/>
      <c r="DE553" s="62"/>
      <c r="DF553" s="62"/>
      <c r="DG553" s="62"/>
      <c r="DH553" s="62"/>
      <c r="DI553" s="62"/>
      <c r="DJ553" s="62"/>
      <c r="DK553" s="62"/>
      <c r="DL553" s="62"/>
      <c r="DM553" s="62"/>
      <c r="DN553" s="62"/>
      <c r="DO553" s="62"/>
      <c r="DP553" s="62"/>
      <c r="DQ553" s="62"/>
      <c r="DR553" s="62"/>
      <c r="DS553" s="62"/>
      <c r="DT553" s="62"/>
      <c r="DU553" s="62"/>
      <c r="DV553" s="62"/>
      <c r="DW553" s="62"/>
      <c r="DX553" s="62"/>
      <c r="DY553" s="62"/>
      <c r="DZ553" s="62"/>
      <c r="EA553" s="62"/>
      <c r="EB553" s="62"/>
      <c r="EC553" s="62"/>
      <c r="ED553" s="62"/>
      <c r="EE553" s="62"/>
      <c r="EF553" s="62"/>
      <c r="EG553" s="62"/>
      <c r="EH553" s="62"/>
      <c r="EI553" s="62"/>
      <c r="EJ553" s="62"/>
      <c r="EK553" s="62"/>
      <c r="EL553" s="62"/>
      <c r="EM553" s="62"/>
      <c r="EN553" s="62"/>
      <c r="EO553" s="62"/>
      <c r="EP553" s="62"/>
      <c r="EQ553" s="62"/>
      <c r="ER553" s="62"/>
      <c r="ES553" s="62"/>
      <c r="ET553" s="62"/>
      <c r="EU553" s="62"/>
      <c r="EV553" s="62"/>
      <c r="EW553" s="62"/>
      <c r="EX553" s="62"/>
      <c r="EY553" s="62"/>
      <c r="EZ553" s="62"/>
      <c r="FA553" s="62"/>
      <c r="FB553" s="62"/>
      <c r="FC553" s="62"/>
      <c r="FD553" s="62"/>
      <c r="FE553" s="62"/>
      <c r="FF553" s="62"/>
      <c r="FG553" s="62"/>
      <c r="FH553" s="62"/>
      <c r="FI553" s="62"/>
      <c r="FJ553" s="62"/>
      <c r="FK553" s="62"/>
      <c r="FL553" s="62"/>
      <c r="FM553" s="62"/>
      <c r="FN553" s="62"/>
      <c r="FO553" s="62"/>
      <c r="FP553" s="62"/>
      <c r="FQ553" s="62"/>
      <c r="FR553" s="62"/>
      <c r="FS553" s="62"/>
      <c r="FT553" s="62"/>
      <c r="FU553" s="62"/>
      <c r="FV553" s="62"/>
      <c r="FW553" s="62"/>
      <c r="FX553" s="62"/>
      <c r="FY553" s="62"/>
      <c r="FZ553" s="62"/>
      <c r="GA553" s="62"/>
      <c r="GB553" s="62"/>
      <c r="GC553" s="62"/>
      <c r="GD553" s="62"/>
      <c r="GE553" s="62"/>
      <c r="GF553" s="62"/>
      <c r="GG553" s="62"/>
      <c r="GH553" s="62"/>
      <c r="GI553" s="62"/>
      <c r="GJ553" s="62"/>
      <c r="GK553" s="62"/>
      <c r="GL553" s="62"/>
      <c r="GM553" s="62"/>
      <c r="GN553" s="62"/>
      <c r="GO553" s="62"/>
      <c r="GP553" s="62"/>
      <c r="GQ553" s="62"/>
      <c r="GR553" s="62"/>
      <c r="GS553" s="62"/>
      <c r="GT553" s="62"/>
      <c r="GU553" s="62"/>
      <c r="GV553" s="62"/>
      <c r="GW553" s="62"/>
      <c r="GX553" s="62"/>
      <c r="GY553" s="62"/>
      <c r="GZ553" s="62"/>
      <c r="HA553" s="62"/>
      <c r="HB553" s="62"/>
      <c r="HC553" s="62"/>
      <c r="HD553" s="62"/>
      <c r="HE553" s="62"/>
      <c r="HF553" s="62"/>
      <c r="HG553" s="62"/>
      <c r="HH553" s="62"/>
      <c r="HI553" s="62"/>
      <c r="HJ553" s="62"/>
      <c r="HK553" s="62"/>
      <c r="HL553" s="62"/>
      <c r="HM553" s="62"/>
      <c r="HN553" s="62"/>
      <c r="HO553" s="62"/>
      <c r="HP553" s="62"/>
      <c r="HQ553" s="62"/>
      <c r="HR553" s="62"/>
      <c r="HS553" s="62"/>
      <c r="HT553" s="62"/>
      <c r="HU553" s="62"/>
      <c r="HV553" s="62"/>
      <c r="HW553" s="62"/>
      <c r="HX553" s="62"/>
      <c r="HY553" s="62"/>
      <c r="HZ553" s="62"/>
      <c r="IA553" s="62"/>
      <c r="IB553" s="62"/>
      <c r="IC553" s="62"/>
      <c r="ID553" s="62"/>
      <c r="IE553" s="62"/>
      <c r="IF553" s="62"/>
      <c r="IG553" s="62"/>
      <c r="IH553" s="62"/>
      <c r="II553" s="62"/>
      <c r="IJ553" s="62"/>
      <c r="IK553" s="62"/>
      <c r="IL553" s="62"/>
      <c r="IM553" s="62"/>
      <c r="IN553" s="62"/>
      <c r="IO553" s="62"/>
      <c r="IP553" s="62"/>
      <c r="IQ553" s="62"/>
      <c r="IR553" s="62"/>
      <c r="IS553" s="62"/>
      <c r="IT553" s="62"/>
      <c r="IU553" s="62"/>
      <c r="IV553" s="62"/>
      <c r="IW553" s="62"/>
      <c r="IX553" s="62"/>
      <c r="IY553" s="62"/>
      <c r="IZ553" s="62"/>
      <c r="JA553" s="62"/>
      <c r="JB553" s="62"/>
      <c r="JC553" s="62"/>
      <c r="JD553" s="62"/>
      <c r="JE553" s="62"/>
      <c r="JF553" s="62"/>
      <c r="JG553" s="62"/>
      <c r="JH553" s="62"/>
      <c r="JI553" s="62"/>
      <c r="JJ553" s="62"/>
      <c r="JK553" s="62"/>
      <c r="JL553" s="62"/>
      <c r="JM553" s="62"/>
      <c r="JN553" s="62"/>
      <c r="JO553" s="62"/>
      <c r="JP553" s="62"/>
      <c r="JQ553" s="62"/>
      <c r="JR553" s="62"/>
      <c r="JS553" s="62"/>
      <c r="JT553" s="62"/>
      <c r="JU553" s="62"/>
      <c r="JV553" s="62"/>
      <c r="JW553" s="62"/>
      <c r="JX553" s="62"/>
      <c r="JY553" s="62"/>
      <c r="JZ553" s="62"/>
      <c r="KA553" s="62"/>
      <c r="KB553" s="62"/>
      <c r="KC553" s="62"/>
      <c r="KD553" s="62"/>
      <c r="KE553" s="62"/>
      <c r="KF553" s="62"/>
      <c r="KG553" s="62"/>
      <c r="KH553" s="62"/>
      <c r="KI553" s="62"/>
      <c r="KJ553" s="62"/>
      <c r="KK553" s="62"/>
      <c r="KL553" s="62"/>
      <c r="KM553" s="62"/>
    </row>
    <row r="554" spans="3:299" s="13" customFormat="1" x14ac:dyDescent="0.25">
      <c r="C554" s="62"/>
      <c r="D554" s="62"/>
      <c r="E554" s="62"/>
      <c r="F554" s="62"/>
      <c r="I554" s="14"/>
      <c r="J554" s="63"/>
      <c r="K554" s="14"/>
      <c r="L554" s="63"/>
      <c r="M554" s="63"/>
      <c r="Q554" s="51"/>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c r="EW554" s="62"/>
      <c r="EX554" s="62"/>
      <c r="EY554" s="62"/>
      <c r="EZ554" s="62"/>
      <c r="FA554" s="62"/>
      <c r="FB554" s="62"/>
      <c r="FC554" s="62"/>
      <c r="FD554" s="62"/>
      <c r="FE554" s="62"/>
      <c r="FF554" s="62"/>
      <c r="FG554" s="62"/>
      <c r="FH554" s="62"/>
      <c r="FI554" s="62"/>
      <c r="FJ554" s="62"/>
      <c r="FK554" s="62"/>
      <c r="FL554" s="62"/>
      <c r="FM554" s="62"/>
      <c r="FN554" s="62"/>
      <c r="FO554" s="62"/>
      <c r="FP554" s="62"/>
      <c r="FQ554" s="62"/>
      <c r="FR554" s="62"/>
      <c r="FS554" s="62"/>
      <c r="FT554" s="62"/>
      <c r="FU554" s="62"/>
      <c r="FV554" s="62"/>
      <c r="FW554" s="62"/>
      <c r="FX554" s="62"/>
      <c r="FY554" s="62"/>
      <c r="FZ554" s="62"/>
      <c r="GA554" s="62"/>
      <c r="GB554" s="62"/>
      <c r="GC554" s="62"/>
      <c r="GD554" s="62"/>
      <c r="GE554" s="62"/>
      <c r="GF554" s="62"/>
      <c r="GG554" s="62"/>
      <c r="GH554" s="62"/>
      <c r="GI554" s="62"/>
      <c r="GJ554" s="62"/>
      <c r="GK554" s="62"/>
      <c r="GL554" s="62"/>
      <c r="GM554" s="62"/>
      <c r="GN554" s="62"/>
      <c r="GO554" s="62"/>
      <c r="GP554" s="62"/>
      <c r="GQ554" s="62"/>
      <c r="GR554" s="62"/>
      <c r="GS554" s="62"/>
      <c r="GT554" s="62"/>
      <c r="GU554" s="62"/>
      <c r="GV554" s="62"/>
      <c r="GW554" s="62"/>
      <c r="GX554" s="62"/>
      <c r="GY554" s="62"/>
      <c r="GZ554" s="62"/>
      <c r="HA554" s="62"/>
      <c r="HB554" s="62"/>
      <c r="HC554" s="62"/>
      <c r="HD554" s="62"/>
      <c r="HE554" s="62"/>
      <c r="HF554" s="62"/>
      <c r="HG554" s="62"/>
      <c r="HH554" s="62"/>
      <c r="HI554" s="62"/>
      <c r="HJ554" s="62"/>
      <c r="HK554" s="62"/>
      <c r="HL554" s="62"/>
      <c r="HM554" s="62"/>
      <c r="HN554" s="62"/>
      <c r="HO554" s="62"/>
      <c r="HP554" s="62"/>
      <c r="HQ554" s="62"/>
      <c r="HR554" s="62"/>
      <c r="HS554" s="62"/>
      <c r="HT554" s="62"/>
      <c r="HU554" s="62"/>
      <c r="HV554" s="62"/>
      <c r="HW554" s="62"/>
      <c r="HX554" s="62"/>
      <c r="HY554" s="62"/>
      <c r="HZ554" s="62"/>
      <c r="IA554" s="62"/>
      <c r="IB554" s="62"/>
      <c r="IC554" s="62"/>
      <c r="ID554" s="62"/>
      <c r="IE554" s="62"/>
      <c r="IF554" s="62"/>
      <c r="IG554" s="62"/>
      <c r="IH554" s="62"/>
      <c r="II554" s="62"/>
      <c r="IJ554" s="62"/>
      <c r="IK554" s="62"/>
      <c r="IL554" s="62"/>
      <c r="IM554" s="62"/>
      <c r="IN554" s="62"/>
      <c r="IO554" s="62"/>
      <c r="IP554" s="62"/>
      <c r="IQ554" s="62"/>
      <c r="IR554" s="62"/>
      <c r="IS554" s="62"/>
      <c r="IT554" s="62"/>
      <c r="IU554" s="62"/>
      <c r="IV554" s="62"/>
      <c r="IW554" s="62"/>
      <c r="IX554" s="62"/>
      <c r="IY554" s="62"/>
      <c r="IZ554" s="62"/>
      <c r="JA554" s="62"/>
      <c r="JB554" s="62"/>
      <c r="JC554" s="62"/>
      <c r="JD554" s="62"/>
      <c r="JE554" s="62"/>
      <c r="JF554" s="62"/>
      <c r="JG554" s="62"/>
      <c r="JH554" s="62"/>
      <c r="JI554" s="62"/>
      <c r="JJ554" s="62"/>
      <c r="JK554" s="62"/>
      <c r="JL554" s="62"/>
      <c r="JM554" s="62"/>
      <c r="JN554" s="62"/>
      <c r="JO554" s="62"/>
      <c r="JP554" s="62"/>
      <c r="JQ554" s="62"/>
      <c r="JR554" s="62"/>
      <c r="JS554" s="62"/>
      <c r="JT554" s="62"/>
      <c r="JU554" s="62"/>
      <c r="JV554" s="62"/>
      <c r="JW554" s="62"/>
      <c r="JX554" s="62"/>
      <c r="JY554" s="62"/>
      <c r="JZ554" s="62"/>
      <c r="KA554" s="62"/>
      <c r="KB554" s="62"/>
      <c r="KC554" s="62"/>
      <c r="KD554" s="62"/>
      <c r="KE554" s="62"/>
      <c r="KF554" s="62"/>
      <c r="KG554" s="62"/>
      <c r="KH554" s="62"/>
      <c r="KI554" s="62"/>
      <c r="KJ554" s="62"/>
      <c r="KK554" s="62"/>
      <c r="KL554" s="62"/>
      <c r="KM554" s="62"/>
    </row>
    <row r="555" spans="3:299" s="13" customFormat="1" x14ac:dyDescent="0.25">
      <c r="C555" s="62"/>
      <c r="D555" s="62"/>
      <c r="E555" s="62"/>
      <c r="F555" s="62"/>
      <c r="I555" s="14"/>
      <c r="J555" s="63"/>
      <c r="K555" s="14"/>
      <c r="L555" s="63"/>
      <c r="M555" s="63"/>
      <c r="Q555" s="51"/>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c r="CS555" s="62"/>
      <c r="CT555" s="62"/>
      <c r="CU555" s="62"/>
      <c r="CV555" s="62"/>
      <c r="CW555" s="62"/>
      <c r="CX555" s="62"/>
      <c r="CY555" s="62"/>
      <c r="CZ555" s="62"/>
      <c r="DA555" s="62"/>
      <c r="DB555" s="62"/>
      <c r="DC555" s="62"/>
      <c r="DD555" s="62"/>
      <c r="DE555" s="62"/>
      <c r="DF555" s="62"/>
      <c r="DG555" s="62"/>
      <c r="DH555" s="62"/>
      <c r="DI555" s="62"/>
      <c r="DJ555" s="62"/>
      <c r="DK555" s="62"/>
      <c r="DL555" s="62"/>
      <c r="DM555" s="62"/>
      <c r="DN555" s="62"/>
      <c r="DO555" s="62"/>
      <c r="DP555" s="62"/>
      <c r="DQ555" s="62"/>
      <c r="DR555" s="62"/>
      <c r="DS555" s="62"/>
      <c r="DT555" s="62"/>
      <c r="DU555" s="62"/>
      <c r="DV555" s="62"/>
      <c r="DW555" s="62"/>
      <c r="DX555" s="62"/>
      <c r="DY555" s="62"/>
      <c r="DZ555" s="62"/>
      <c r="EA555" s="62"/>
      <c r="EB555" s="62"/>
      <c r="EC555" s="62"/>
      <c r="ED555" s="62"/>
      <c r="EE555" s="62"/>
      <c r="EF555" s="62"/>
      <c r="EG555" s="62"/>
      <c r="EH555" s="62"/>
      <c r="EI555" s="62"/>
      <c r="EJ555" s="62"/>
      <c r="EK555" s="62"/>
      <c r="EL555" s="62"/>
      <c r="EM555" s="62"/>
      <c r="EN555" s="62"/>
      <c r="EO555" s="62"/>
      <c r="EP555" s="62"/>
      <c r="EQ555" s="62"/>
      <c r="ER555" s="62"/>
      <c r="ES555" s="62"/>
      <c r="ET555" s="62"/>
      <c r="EU555" s="62"/>
      <c r="EV555" s="62"/>
      <c r="EW555" s="62"/>
      <c r="EX555" s="62"/>
      <c r="EY555" s="62"/>
      <c r="EZ555" s="62"/>
      <c r="FA555" s="62"/>
      <c r="FB555" s="62"/>
      <c r="FC555" s="62"/>
      <c r="FD555" s="62"/>
      <c r="FE555" s="62"/>
      <c r="FF555" s="62"/>
      <c r="FG555" s="62"/>
      <c r="FH555" s="62"/>
      <c r="FI555" s="62"/>
      <c r="FJ555" s="62"/>
      <c r="FK555" s="62"/>
      <c r="FL555" s="62"/>
      <c r="FM555" s="62"/>
      <c r="FN555" s="62"/>
      <c r="FO555" s="62"/>
      <c r="FP555" s="62"/>
      <c r="FQ555" s="62"/>
      <c r="FR555" s="62"/>
      <c r="FS555" s="62"/>
      <c r="FT555" s="62"/>
      <c r="FU555" s="62"/>
      <c r="FV555" s="62"/>
      <c r="FW555" s="62"/>
      <c r="FX555" s="62"/>
      <c r="FY555" s="62"/>
      <c r="FZ555" s="62"/>
      <c r="GA555" s="62"/>
      <c r="GB555" s="62"/>
      <c r="GC555" s="62"/>
      <c r="GD555" s="62"/>
      <c r="GE555" s="62"/>
      <c r="GF555" s="62"/>
      <c r="GG555" s="62"/>
      <c r="GH555" s="62"/>
      <c r="GI555" s="62"/>
      <c r="GJ555" s="62"/>
      <c r="GK555" s="62"/>
      <c r="GL555" s="62"/>
      <c r="GM555" s="62"/>
      <c r="GN555" s="62"/>
      <c r="GO555" s="62"/>
      <c r="GP555" s="62"/>
      <c r="GQ555" s="62"/>
      <c r="GR555" s="62"/>
      <c r="GS555" s="62"/>
      <c r="GT555" s="62"/>
      <c r="GU555" s="62"/>
      <c r="GV555" s="62"/>
      <c r="GW555" s="62"/>
      <c r="GX555" s="62"/>
      <c r="GY555" s="62"/>
      <c r="GZ555" s="62"/>
      <c r="HA555" s="62"/>
      <c r="HB555" s="62"/>
      <c r="HC555" s="62"/>
      <c r="HD555" s="62"/>
      <c r="HE555" s="62"/>
      <c r="HF555" s="62"/>
      <c r="HG555" s="62"/>
      <c r="HH555" s="62"/>
      <c r="HI555" s="62"/>
      <c r="HJ555" s="62"/>
      <c r="HK555" s="62"/>
      <c r="HL555" s="62"/>
      <c r="HM555" s="62"/>
      <c r="HN555" s="62"/>
      <c r="HO555" s="62"/>
      <c r="HP555" s="62"/>
      <c r="HQ555" s="62"/>
      <c r="HR555" s="62"/>
      <c r="HS555" s="62"/>
      <c r="HT555" s="62"/>
      <c r="HU555" s="62"/>
      <c r="HV555" s="62"/>
      <c r="HW555" s="62"/>
      <c r="HX555" s="62"/>
      <c r="HY555" s="62"/>
      <c r="HZ555" s="62"/>
      <c r="IA555" s="62"/>
      <c r="IB555" s="62"/>
      <c r="IC555" s="62"/>
      <c r="ID555" s="62"/>
      <c r="IE555" s="62"/>
      <c r="IF555" s="62"/>
      <c r="IG555" s="62"/>
      <c r="IH555" s="62"/>
      <c r="II555" s="62"/>
      <c r="IJ555" s="62"/>
      <c r="IK555" s="62"/>
      <c r="IL555" s="62"/>
      <c r="IM555" s="62"/>
      <c r="IN555" s="62"/>
      <c r="IO555" s="62"/>
      <c r="IP555" s="62"/>
      <c r="IQ555" s="62"/>
      <c r="IR555" s="62"/>
      <c r="IS555" s="62"/>
      <c r="IT555" s="62"/>
      <c r="IU555" s="62"/>
      <c r="IV555" s="62"/>
      <c r="IW555" s="62"/>
      <c r="IX555" s="62"/>
      <c r="IY555" s="62"/>
      <c r="IZ555" s="62"/>
      <c r="JA555" s="62"/>
      <c r="JB555" s="62"/>
      <c r="JC555" s="62"/>
      <c r="JD555" s="62"/>
      <c r="JE555" s="62"/>
      <c r="JF555" s="62"/>
      <c r="JG555" s="62"/>
      <c r="JH555" s="62"/>
      <c r="JI555" s="62"/>
      <c r="JJ555" s="62"/>
      <c r="JK555" s="62"/>
      <c r="JL555" s="62"/>
      <c r="JM555" s="62"/>
      <c r="JN555" s="62"/>
      <c r="JO555" s="62"/>
      <c r="JP555" s="62"/>
      <c r="JQ555" s="62"/>
      <c r="JR555" s="62"/>
      <c r="JS555" s="62"/>
      <c r="JT555" s="62"/>
      <c r="JU555" s="62"/>
      <c r="JV555" s="62"/>
      <c r="JW555" s="62"/>
      <c r="JX555" s="62"/>
      <c r="JY555" s="62"/>
      <c r="JZ555" s="62"/>
      <c r="KA555" s="62"/>
      <c r="KB555" s="62"/>
      <c r="KC555" s="62"/>
      <c r="KD555" s="62"/>
      <c r="KE555" s="62"/>
      <c r="KF555" s="62"/>
      <c r="KG555" s="62"/>
      <c r="KH555" s="62"/>
      <c r="KI555" s="62"/>
      <c r="KJ555" s="62"/>
      <c r="KK555" s="62"/>
      <c r="KL555" s="62"/>
      <c r="KM555" s="62"/>
    </row>
    <row r="556" spans="3:299" s="13" customFormat="1" x14ac:dyDescent="0.25">
      <c r="C556" s="62"/>
      <c r="D556" s="62"/>
      <c r="E556" s="62"/>
      <c r="F556" s="62"/>
      <c r="I556" s="14"/>
      <c r="J556" s="63"/>
      <c r="K556" s="14"/>
      <c r="L556" s="63"/>
      <c r="M556" s="63"/>
      <c r="Q556" s="51"/>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c r="CS556" s="62"/>
      <c r="CT556" s="62"/>
      <c r="CU556" s="62"/>
      <c r="CV556" s="62"/>
      <c r="CW556" s="62"/>
      <c r="CX556" s="62"/>
      <c r="CY556" s="62"/>
      <c r="CZ556" s="62"/>
      <c r="DA556" s="62"/>
      <c r="DB556" s="62"/>
      <c r="DC556" s="62"/>
      <c r="DD556" s="62"/>
      <c r="DE556" s="62"/>
      <c r="DF556" s="62"/>
      <c r="DG556" s="62"/>
      <c r="DH556" s="62"/>
      <c r="DI556" s="62"/>
      <c r="DJ556" s="62"/>
      <c r="DK556" s="62"/>
      <c r="DL556" s="62"/>
      <c r="DM556" s="62"/>
      <c r="DN556" s="62"/>
      <c r="DO556" s="62"/>
      <c r="DP556" s="62"/>
      <c r="DQ556" s="62"/>
      <c r="DR556" s="62"/>
      <c r="DS556" s="62"/>
      <c r="DT556" s="62"/>
      <c r="DU556" s="62"/>
      <c r="DV556" s="62"/>
      <c r="DW556" s="62"/>
      <c r="DX556" s="62"/>
      <c r="DY556" s="62"/>
      <c r="DZ556" s="62"/>
      <c r="EA556" s="62"/>
      <c r="EB556" s="62"/>
      <c r="EC556" s="62"/>
      <c r="ED556" s="62"/>
      <c r="EE556" s="62"/>
      <c r="EF556" s="62"/>
      <c r="EG556" s="62"/>
      <c r="EH556" s="62"/>
      <c r="EI556" s="62"/>
      <c r="EJ556" s="62"/>
      <c r="EK556" s="62"/>
      <c r="EL556" s="62"/>
      <c r="EM556" s="62"/>
      <c r="EN556" s="62"/>
      <c r="EO556" s="62"/>
      <c r="EP556" s="62"/>
      <c r="EQ556" s="62"/>
      <c r="ER556" s="62"/>
      <c r="ES556" s="62"/>
      <c r="ET556" s="62"/>
      <c r="EU556" s="62"/>
      <c r="EV556" s="62"/>
      <c r="EW556" s="62"/>
      <c r="EX556" s="62"/>
      <c r="EY556" s="62"/>
      <c r="EZ556" s="62"/>
      <c r="FA556" s="62"/>
      <c r="FB556" s="62"/>
      <c r="FC556" s="62"/>
      <c r="FD556" s="62"/>
      <c r="FE556" s="62"/>
      <c r="FF556" s="62"/>
      <c r="FG556" s="62"/>
      <c r="FH556" s="62"/>
      <c r="FI556" s="62"/>
      <c r="FJ556" s="62"/>
      <c r="FK556" s="62"/>
      <c r="FL556" s="62"/>
      <c r="FM556" s="62"/>
      <c r="FN556" s="62"/>
      <c r="FO556" s="62"/>
      <c r="FP556" s="62"/>
      <c r="FQ556" s="62"/>
      <c r="FR556" s="62"/>
      <c r="FS556" s="62"/>
      <c r="FT556" s="62"/>
      <c r="FU556" s="62"/>
      <c r="FV556" s="62"/>
      <c r="FW556" s="62"/>
      <c r="FX556" s="62"/>
      <c r="FY556" s="62"/>
      <c r="FZ556" s="62"/>
      <c r="GA556" s="62"/>
      <c r="GB556" s="62"/>
      <c r="GC556" s="62"/>
      <c r="GD556" s="62"/>
      <c r="GE556" s="62"/>
      <c r="GF556" s="62"/>
      <c r="GG556" s="62"/>
      <c r="GH556" s="62"/>
      <c r="GI556" s="62"/>
      <c r="GJ556" s="62"/>
      <c r="GK556" s="62"/>
      <c r="GL556" s="62"/>
      <c r="GM556" s="62"/>
      <c r="GN556" s="62"/>
      <c r="GO556" s="62"/>
      <c r="GP556" s="62"/>
      <c r="GQ556" s="62"/>
      <c r="GR556" s="62"/>
      <c r="GS556" s="62"/>
      <c r="GT556" s="62"/>
      <c r="GU556" s="62"/>
      <c r="GV556" s="62"/>
      <c r="GW556" s="62"/>
      <c r="GX556" s="62"/>
      <c r="GY556" s="62"/>
      <c r="GZ556" s="62"/>
      <c r="HA556" s="62"/>
      <c r="HB556" s="62"/>
      <c r="HC556" s="62"/>
      <c r="HD556" s="62"/>
      <c r="HE556" s="62"/>
      <c r="HF556" s="62"/>
      <c r="HG556" s="62"/>
      <c r="HH556" s="62"/>
      <c r="HI556" s="62"/>
      <c r="HJ556" s="62"/>
      <c r="HK556" s="62"/>
      <c r="HL556" s="62"/>
      <c r="HM556" s="62"/>
      <c r="HN556" s="62"/>
      <c r="HO556" s="62"/>
      <c r="HP556" s="62"/>
      <c r="HQ556" s="62"/>
      <c r="HR556" s="62"/>
      <c r="HS556" s="62"/>
      <c r="HT556" s="62"/>
      <c r="HU556" s="62"/>
      <c r="HV556" s="62"/>
      <c r="HW556" s="62"/>
      <c r="HX556" s="62"/>
      <c r="HY556" s="62"/>
      <c r="HZ556" s="62"/>
      <c r="IA556" s="62"/>
      <c r="IB556" s="62"/>
      <c r="IC556" s="62"/>
      <c r="ID556" s="62"/>
      <c r="IE556" s="62"/>
      <c r="IF556" s="62"/>
      <c r="IG556" s="62"/>
      <c r="IH556" s="62"/>
      <c r="II556" s="62"/>
      <c r="IJ556" s="62"/>
      <c r="IK556" s="62"/>
      <c r="IL556" s="62"/>
      <c r="IM556" s="62"/>
      <c r="IN556" s="62"/>
      <c r="IO556" s="62"/>
      <c r="IP556" s="62"/>
      <c r="IQ556" s="62"/>
      <c r="IR556" s="62"/>
      <c r="IS556" s="62"/>
      <c r="IT556" s="62"/>
      <c r="IU556" s="62"/>
      <c r="IV556" s="62"/>
      <c r="IW556" s="62"/>
      <c r="IX556" s="62"/>
      <c r="IY556" s="62"/>
      <c r="IZ556" s="62"/>
      <c r="JA556" s="62"/>
      <c r="JB556" s="62"/>
      <c r="JC556" s="62"/>
      <c r="JD556" s="62"/>
      <c r="JE556" s="62"/>
      <c r="JF556" s="62"/>
      <c r="JG556" s="62"/>
      <c r="JH556" s="62"/>
      <c r="JI556" s="62"/>
      <c r="JJ556" s="62"/>
      <c r="JK556" s="62"/>
      <c r="JL556" s="62"/>
      <c r="JM556" s="62"/>
      <c r="JN556" s="62"/>
      <c r="JO556" s="62"/>
      <c r="JP556" s="62"/>
      <c r="JQ556" s="62"/>
      <c r="JR556" s="62"/>
      <c r="JS556" s="62"/>
      <c r="JT556" s="62"/>
      <c r="JU556" s="62"/>
      <c r="JV556" s="62"/>
      <c r="JW556" s="62"/>
      <c r="JX556" s="62"/>
      <c r="JY556" s="62"/>
      <c r="JZ556" s="62"/>
      <c r="KA556" s="62"/>
      <c r="KB556" s="62"/>
      <c r="KC556" s="62"/>
      <c r="KD556" s="62"/>
      <c r="KE556" s="62"/>
      <c r="KF556" s="62"/>
      <c r="KG556" s="62"/>
      <c r="KH556" s="62"/>
      <c r="KI556" s="62"/>
      <c r="KJ556" s="62"/>
      <c r="KK556" s="62"/>
      <c r="KL556" s="62"/>
      <c r="KM556" s="62"/>
    </row>
    <row r="557" spans="3:299" s="13" customFormat="1" x14ac:dyDescent="0.25">
      <c r="C557" s="62"/>
      <c r="D557" s="62"/>
      <c r="E557" s="62"/>
      <c r="F557" s="62"/>
      <c r="I557" s="14"/>
      <c r="J557" s="63"/>
      <c r="K557" s="14"/>
      <c r="L557" s="63"/>
      <c r="M557" s="63"/>
      <c r="Q557" s="51"/>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c r="CS557" s="62"/>
      <c r="CT557" s="62"/>
      <c r="CU557" s="62"/>
      <c r="CV557" s="62"/>
      <c r="CW557" s="62"/>
      <c r="CX557" s="62"/>
      <c r="CY557" s="62"/>
      <c r="CZ557" s="62"/>
      <c r="DA557" s="62"/>
      <c r="DB557" s="62"/>
      <c r="DC557" s="62"/>
      <c r="DD557" s="62"/>
      <c r="DE557" s="62"/>
      <c r="DF557" s="62"/>
      <c r="DG557" s="62"/>
      <c r="DH557" s="62"/>
      <c r="DI557" s="62"/>
      <c r="DJ557" s="62"/>
      <c r="DK557" s="62"/>
      <c r="DL557" s="62"/>
      <c r="DM557" s="62"/>
      <c r="DN557" s="62"/>
      <c r="DO557" s="62"/>
      <c r="DP557" s="62"/>
      <c r="DQ557" s="62"/>
      <c r="DR557" s="62"/>
      <c r="DS557" s="62"/>
      <c r="DT557" s="62"/>
      <c r="DU557" s="62"/>
      <c r="DV557" s="62"/>
      <c r="DW557" s="62"/>
      <c r="DX557" s="62"/>
      <c r="DY557" s="62"/>
      <c r="DZ557" s="62"/>
      <c r="EA557" s="62"/>
      <c r="EB557" s="62"/>
      <c r="EC557" s="62"/>
      <c r="ED557" s="62"/>
      <c r="EE557" s="62"/>
      <c r="EF557" s="62"/>
      <c r="EG557" s="62"/>
      <c r="EH557" s="62"/>
      <c r="EI557" s="62"/>
      <c r="EJ557" s="62"/>
      <c r="EK557" s="62"/>
      <c r="EL557" s="62"/>
      <c r="EM557" s="62"/>
      <c r="EN557" s="62"/>
      <c r="EO557" s="62"/>
      <c r="EP557" s="62"/>
      <c r="EQ557" s="62"/>
      <c r="ER557" s="62"/>
      <c r="ES557" s="62"/>
      <c r="ET557" s="62"/>
      <c r="EU557" s="62"/>
      <c r="EV557" s="62"/>
      <c r="EW557" s="62"/>
      <c r="EX557" s="62"/>
      <c r="EY557" s="62"/>
      <c r="EZ557" s="62"/>
      <c r="FA557" s="62"/>
      <c r="FB557" s="62"/>
      <c r="FC557" s="62"/>
      <c r="FD557" s="62"/>
      <c r="FE557" s="62"/>
      <c r="FF557" s="62"/>
      <c r="FG557" s="62"/>
      <c r="FH557" s="62"/>
      <c r="FI557" s="62"/>
      <c r="FJ557" s="62"/>
      <c r="FK557" s="62"/>
      <c r="FL557" s="62"/>
      <c r="FM557" s="62"/>
      <c r="FN557" s="62"/>
      <c r="FO557" s="62"/>
      <c r="FP557" s="62"/>
      <c r="FQ557" s="62"/>
      <c r="FR557" s="62"/>
      <c r="FS557" s="62"/>
      <c r="FT557" s="62"/>
      <c r="FU557" s="62"/>
      <c r="FV557" s="62"/>
      <c r="FW557" s="62"/>
      <c r="FX557" s="62"/>
      <c r="FY557" s="62"/>
      <c r="FZ557" s="62"/>
      <c r="GA557" s="62"/>
      <c r="GB557" s="62"/>
      <c r="GC557" s="62"/>
      <c r="GD557" s="62"/>
      <c r="GE557" s="62"/>
      <c r="GF557" s="62"/>
      <c r="GG557" s="62"/>
      <c r="GH557" s="62"/>
      <c r="GI557" s="62"/>
      <c r="GJ557" s="62"/>
      <c r="GK557" s="62"/>
      <c r="GL557" s="62"/>
      <c r="GM557" s="62"/>
      <c r="GN557" s="62"/>
      <c r="GO557" s="62"/>
      <c r="GP557" s="62"/>
      <c r="GQ557" s="62"/>
      <c r="GR557" s="62"/>
      <c r="GS557" s="62"/>
      <c r="GT557" s="62"/>
      <c r="GU557" s="62"/>
      <c r="GV557" s="62"/>
      <c r="GW557" s="62"/>
      <c r="GX557" s="62"/>
      <c r="GY557" s="62"/>
      <c r="GZ557" s="62"/>
      <c r="HA557" s="62"/>
      <c r="HB557" s="62"/>
      <c r="HC557" s="62"/>
      <c r="HD557" s="62"/>
      <c r="HE557" s="62"/>
      <c r="HF557" s="62"/>
      <c r="HG557" s="62"/>
      <c r="HH557" s="62"/>
      <c r="HI557" s="62"/>
      <c r="HJ557" s="62"/>
      <c r="HK557" s="62"/>
      <c r="HL557" s="62"/>
      <c r="HM557" s="62"/>
      <c r="HN557" s="62"/>
      <c r="HO557" s="62"/>
      <c r="HP557" s="62"/>
      <c r="HQ557" s="62"/>
      <c r="HR557" s="62"/>
      <c r="HS557" s="62"/>
      <c r="HT557" s="62"/>
      <c r="HU557" s="62"/>
      <c r="HV557" s="62"/>
      <c r="HW557" s="62"/>
      <c r="HX557" s="62"/>
      <c r="HY557" s="62"/>
      <c r="HZ557" s="62"/>
      <c r="IA557" s="62"/>
      <c r="IB557" s="62"/>
      <c r="IC557" s="62"/>
      <c r="ID557" s="62"/>
      <c r="IE557" s="62"/>
      <c r="IF557" s="62"/>
      <c r="IG557" s="62"/>
      <c r="IH557" s="62"/>
      <c r="II557" s="62"/>
      <c r="IJ557" s="62"/>
      <c r="IK557" s="62"/>
      <c r="IL557" s="62"/>
      <c r="IM557" s="62"/>
      <c r="IN557" s="62"/>
      <c r="IO557" s="62"/>
      <c r="IP557" s="62"/>
      <c r="IQ557" s="62"/>
      <c r="IR557" s="62"/>
      <c r="IS557" s="62"/>
      <c r="IT557" s="62"/>
      <c r="IU557" s="62"/>
      <c r="IV557" s="62"/>
      <c r="IW557" s="62"/>
      <c r="IX557" s="62"/>
      <c r="IY557" s="62"/>
      <c r="IZ557" s="62"/>
      <c r="JA557" s="62"/>
      <c r="JB557" s="62"/>
      <c r="JC557" s="62"/>
      <c r="JD557" s="62"/>
      <c r="JE557" s="62"/>
      <c r="JF557" s="62"/>
      <c r="JG557" s="62"/>
      <c r="JH557" s="62"/>
      <c r="JI557" s="62"/>
      <c r="JJ557" s="62"/>
      <c r="JK557" s="62"/>
      <c r="JL557" s="62"/>
      <c r="JM557" s="62"/>
      <c r="JN557" s="62"/>
      <c r="JO557" s="62"/>
      <c r="JP557" s="62"/>
      <c r="JQ557" s="62"/>
      <c r="JR557" s="62"/>
      <c r="JS557" s="62"/>
      <c r="JT557" s="62"/>
      <c r="JU557" s="62"/>
      <c r="JV557" s="62"/>
      <c r="JW557" s="62"/>
      <c r="JX557" s="62"/>
      <c r="JY557" s="62"/>
      <c r="JZ557" s="62"/>
      <c r="KA557" s="62"/>
      <c r="KB557" s="62"/>
      <c r="KC557" s="62"/>
      <c r="KD557" s="62"/>
      <c r="KE557" s="62"/>
      <c r="KF557" s="62"/>
      <c r="KG557" s="62"/>
      <c r="KH557" s="62"/>
      <c r="KI557" s="62"/>
      <c r="KJ557" s="62"/>
      <c r="KK557" s="62"/>
      <c r="KL557" s="62"/>
      <c r="KM557" s="62"/>
    </row>
    <row r="558" spans="3:299" s="13" customFormat="1" x14ac:dyDescent="0.25">
      <c r="C558" s="62"/>
      <c r="D558" s="62"/>
      <c r="E558" s="62"/>
      <c r="F558" s="62"/>
      <c r="I558" s="14"/>
      <c r="J558" s="63"/>
      <c r="K558" s="14"/>
      <c r="L558" s="63"/>
      <c r="M558" s="63"/>
      <c r="Q558" s="51"/>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c r="CS558" s="62"/>
      <c r="CT558" s="62"/>
      <c r="CU558" s="62"/>
      <c r="CV558" s="62"/>
      <c r="CW558" s="62"/>
      <c r="CX558" s="62"/>
      <c r="CY558" s="62"/>
      <c r="CZ558" s="62"/>
      <c r="DA558" s="62"/>
      <c r="DB558" s="62"/>
      <c r="DC558" s="62"/>
      <c r="DD558" s="62"/>
      <c r="DE558" s="62"/>
      <c r="DF558" s="62"/>
      <c r="DG558" s="62"/>
      <c r="DH558" s="62"/>
      <c r="DI558" s="62"/>
      <c r="DJ558" s="62"/>
      <c r="DK558" s="62"/>
      <c r="DL558" s="62"/>
      <c r="DM558" s="62"/>
      <c r="DN558" s="62"/>
      <c r="DO558" s="62"/>
      <c r="DP558" s="62"/>
      <c r="DQ558" s="62"/>
      <c r="DR558" s="62"/>
      <c r="DS558" s="62"/>
      <c r="DT558" s="62"/>
      <c r="DU558" s="62"/>
      <c r="DV558" s="62"/>
      <c r="DW558" s="62"/>
      <c r="DX558" s="62"/>
      <c r="DY558" s="62"/>
      <c r="DZ558" s="62"/>
      <c r="EA558" s="62"/>
      <c r="EB558" s="62"/>
      <c r="EC558" s="62"/>
      <c r="ED558" s="62"/>
      <c r="EE558" s="62"/>
      <c r="EF558" s="62"/>
      <c r="EG558" s="62"/>
      <c r="EH558" s="62"/>
      <c r="EI558" s="62"/>
      <c r="EJ558" s="62"/>
      <c r="EK558" s="62"/>
      <c r="EL558" s="62"/>
      <c r="EM558" s="62"/>
      <c r="EN558" s="62"/>
      <c r="EO558" s="62"/>
      <c r="EP558" s="62"/>
      <c r="EQ558" s="62"/>
      <c r="ER558" s="62"/>
      <c r="ES558" s="62"/>
      <c r="ET558" s="62"/>
      <c r="EU558" s="62"/>
      <c r="EV558" s="62"/>
      <c r="EW558" s="62"/>
      <c r="EX558" s="62"/>
      <c r="EY558" s="62"/>
      <c r="EZ558" s="62"/>
      <c r="FA558" s="62"/>
      <c r="FB558" s="62"/>
      <c r="FC558" s="62"/>
      <c r="FD558" s="62"/>
      <c r="FE558" s="62"/>
      <c r="FF558" s="62"/>
      <c r="FG558" s="62"/>
      <c r="FH558" s="62"/>
      <c r="FI558" s="62"/>
      <c r="FJ558" s="62"/>
      <c r="FK558" s="62"/>
      <c r="FL558" s="62"/>
      <c r="FM558" s="62"/>
      <c r="FN558" s="62"/>
      <c r="FO558" s="62"/>
      <c r="FP558" s="62"/>
      <c r="FQ558" s="62"/>
      <c r="FR558" s="62"/>
      <c r="FS558" s="62"/>
      <c r="FT558" s="62"/>
      <c r="FU558" s="62"/>
      <c r="FV558" s="62"/>
      <c r="FW558" s="62"/>
      <c r="FX558" s="62"/>
      <c r="FY558" s="62"/>
      <c r="FZ558" s="62"/>
      <c r="GA558" s="62"/>
      <c r="GB558" s="62"/>
      <c r="GC558" s="62"/>
      <c r="GD558" s="62"/>
      <c r="GE558" s="62"/>
      <c r="GF558" s="62"/>
      <c r="GG558" s="62"/>
      <c r="GH558" s="62"/>
      <c r="GI558" s="62"/>
      <c r="GJ558" s="62"/>
      <c r="GK558" s="62"/>
      <c r="GL558" s="62"/>
      <c r="GM558" s="62"/>
      <c r="GN558" s="62"/>
      <c r="GO558" s="62"/>
      <c r="GP558" s="62"/>
      <c r="GQ558" s="62"/>
      <c r="GR558" s="62"/>
      <c r="GS558" s="62"/>
      <c r="GT558" s="62"/>
      <c r="GU558" s="62"/>
      <c r="GV558" s="62"/>
      <c r="GW558" s="62"/>
      <c r="GX558" s="62"/>
      <c r="GY558" s="62"/>
      <c r="GZ558" s="62"/>
      <c r="HA558" s="62"/>
      <c r="HB558" s="62"/>
      <c r="HC558" s="62"/>
      <c r="HD558" s="62"/>
      <c r="HE558" s="62"/>
      <c r="HF558" s="62"/>
      <c r="HG558" s="62"/>
      <c r="HH558" s="62"/>
      <c r="HI558" s="62"/>
      <c r="HJ558" s="62"/>
      <c r="HK558" s="62"/>
      <c r="HL558" s="62"/>
      <c r="HM558" s="62"/>
      <c r="HN558" s="62"/>
      <c r="HO558" s="62"/>
      <c r="HP558" s="62"/>
      <c r="HQ558" s="62"/>
      <c r="HR558" s="62"/>
      <c r="HS558" s="62"/>
      <c r="HT558" s="62"/>
      <c r="HU558" s="62"/>
      <c r="HV558" s="62"/>
      <c r="HW558" s="62"/>
      <c r="HX558" s="62"/>
      <c r="HY558" s="62"/>
      <c r="HZ558" s="62"/>
      <c r="IA558" s="62"/>
      <c r="IB558" s="62"/>
      <c r="IC558" s="62"/>
      <c r="ID558" s="62"/>
      <c r="IE558" s="62"/>
      <c r="IF558" s="62"/>
      <c r="IG558" s="62"/>
      <c r="IH558" s="62"/>
      <c r="II558" s="62"/>
      <c r="IJ558" s="62"/>
      <c r="IK558" s="62"/>
      <c r="IL558" s="62"/>
      <c r="IM558" s="62"/>
      <c r="IN558" s="62"/>
      <c r="IO558" s="62"/>
      <c r="IP558" s="62"/>
      <c r="IQ558" s="62"/>
      <c r="IR558" s="62"/>
      <c r="IS558" s="62"/>
      <c r="IT558" s="62"/>
      <c r="IU558" s="62"/>
      <c r="IV558" s="62"/>
      <c r="IW558" s="62"/>
      <c r="IX558" s="62"/>
      <c r="IY558" s="62"/>
      <c r="IZ558" s="62"/>
      <c r="JA558" s="62"/>
      <c r="JB558" s="62"/>
      <c r="JC558" s="62"/>
      <c r="JD558" s="62"/>
      <c r="JE558" s="62"/>
      <c r="JF558" s="62"/>
      <c r="JG558" s="62"/>
      <c r="JH558" s="62"/>
      <c r="JI558" s="62"/>
      <c r="JJ558" s="62"/>
      <c r="JK558" s="62"/>
      <c r="JL558" s="62"/>
      <c r="JM558" s="62"/>
      <c r="JN558" s="62"/>
      <c r="JO558" s="62"/>
      <c r="JP558" s="62"/>
      <c r="JQ558" s="62"/>
      <c r="JR558" s="62"/>
      <c r="JS558" s="62"/>
      <c r="JT558" s="62"/>
      <c r="JU558" s="62"/>
      <c r="JV558" s="62"/>
      <c r="JW558" s="62"/>
      <c r="JX558" s="62"/>
      <c r="JY558" s="62"/>
      <c r="JZ558" s="62"/>
      <c r="KA558" s="62"/>
      <c r="KB558" s="62"/>
      <c r="KC558" s="62"/>
      <c r="KD558" s="62"/>
      <c r="KE558" s="62"/>
      <c r="KF558" s="62"/>
      <c r="KG558" s="62"/>
      <c r="KH558" s="62"/>
      <c r="KI558" s="62"/>
      <c r="KJ558" s="62"/>
      <c r="KK558" s="62"/>
      <c r="KL558" s="62"/>
      <c r="KM558" s="62"/>
    </row>
    <row r="559" spans="3:299" s="13" customFormat="1" x14ac:dyDescent="0.25">
      <c r="C559" s="62"/>
      <c r="D559" s="62"/>
      <c r="E559" s="62"/>
      <c r="F559" s="62"/>
      <c r="I559" s="14"/>
      <c r="J559" s="63"/>
      <c r="K559" s="14"/>
      <c r="L559" s="63"/>
      <c r="M559" s="63"/>
      <c r="Q559" s="51"/>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c r="CS559" s="62"/>
      <c r="CT559" s="62"/>
      <c r="CU559" s="62"/>
      <c r="CV559" s="62"/>
      <c r="CW559" s="62"/>
      <c r="CX559" s="62"/>
      <c r="CY559" s="62"/>
      <c r="CZ559" s="62"/>
      <c r="DA559" s="62"/>
      <c r="DB559" s="62"/>
      <c r="DC559" s="62"/>
      <c r="DD559" s="62"/>
      <c r="DE559" s="62"/>
      <c r="DF559" s="62"/>
      <c r="DG559" s="62"/>
      <c r="DH559" s="62"/>
      <c r="DI559" s="62"/>
      <c r="DJ559" s="62"/>
      <c r="DK559" s="62"/>
      <c r="DL559" s="62"/>
      <c r="DM559" s="62"/>
      <c r="DN559" s="62"/>
      <c r="DO559" s="62"/>
      <c r="DP559" s="62"/>
      <c r="DQ559" s="62"/>
      <c r="DR559" s="62"/>
      <c r="DS559" s="62"/>
      <c r="DT559" s="62"/>
      <c r="DU559" s="62"/>
      <c r="DV559" s="62"/>
      <c r="DW559" s="62"/>
      <c r="DX559" s="62"/>
      <c r="DY559" s="62"/>
      <c r="DZ559" s="62"/>
      <c r="EA559" s="62"/>
      <c r="EB559" s="62"/>
      <c r="EC559" s="62"/>
      <c r="ED559" s="62"/>
      <c r="EE559" s="62"/>
      <c r="EF559" s="62"/>
      <c r="EG559" s="62"/>
      <c r="EH559" s="62"/>
      <c r="EI559" s="62"/>
      <c r="EJ559" s="62"/>
      <c r="EK559" s="62"/>
      <c r="EL559" s="62"/>
      <c r="EM559" s="62"/>
      <c r="EN559" s="62"/>
      <c r="EO559" s="62"/>
      <c r="EP559" s="62"/>
      <c r="EQ559" s="62"/>
      <c r="ER559" s="62"/>
      <c r="ES559" s="62"/>
      <c r="ET559" s="62"/>
      <c r="EU559" s="62"/>
      <c r="EV559" s="62"/>
      <c r="EW559" s="62"/>
      <c r="EX559" s="62"/>
      <c r="EY559" s="62"/>
      <c r="EZ559" s="62"/>
      <c r="FA559" s="62"/>
      <c r="FB559" s="62"/>
      <c r="FC559" s="62"/>
      <c r="FD559" s="62"/>
      <c r="FE559" s="62"/>
      <c r="FF559" s="62"/>
      <c r="FG559" s="62"/>
      <c r="FH559" s="62"/>
      <c r="FI559" s="62"/>
      <c r="FJ559" s="62"/>
      <c r="FK559" s="62"/>
      <c r="FL559" s="62"/>
      <c r="FM559" s="62"/>
      <c r="FN559" s="62"/>
      <c r="FO559" s="62"/>
      <c r="FP559" s="62"/>
      <c r="FQ559" s="62"/>
      <c r="FR559" s="62"/>
      <c r="FS559" s="62"/>
      <c r="FT559" s="62"/>
      <c r="FU559" s="62"/>
      <c r="FV559" s="62"/>
      <c r="FW559" s="62"/>
      <c r="FX559" s="62"/>
      <c r="FY559" s="62"/>
      <c r="FZ559" s="62"/>
      <c r="GA559" s="62"/>
      <c r="GB559" s="62"/>
      <c r="GC559" s="62"/>
      <c r="GD559" s="62"/>
      <c r="GE559" s="62"/>
      <c r="GF559" s="62"/>
      <c r="GG559" s="62"/>
      <c r="GH559" s="62"/>
      <c r="GI559" s="62"/>
      <c r="GJ559" s="62"/>
      <c r="GK559" s="62"/>
      <c r="GL559" s="62"/>
      <c r="GM559" s="62"/>
      <c r="GN559" s="62"/>
      <c r="GO559" s="62"/>
      <c r="GP559" s="62"/>
      <c r="GQ559" s="62"/>
      <c r="GR559" s="62"/>
      <c r="GS559" s="62"/>
      <c r="GT559" s="62"/>
      <c r="GU559" s="62"/>
      <c r="GV559" s="62"/>
      <c r="GW559" s="62"/>
      <c r="GX559" s="62"/>
      <c r="GY559" s="62"/>
      <c r="GZ559" s="62"/>
      <c r="HA559" s="62"/>
      <c r="HB559" s="62"/>
      <c r="HC559" s="62"/>
      <c r="HD559" s="62"/>
      <c r="HE559" s="62"/>
      <c r="HF559" s="62"/>
      <c r="HG559" s="62"/>
      <c r="HH559" s="62"/>
      <c r="HI559" s="62"/>
      <c r="HJ559" s="62"/>
      <c r="HK559" s="62"/>
      <c r="HL559" s="62"/>
      <c r="HM559" s="62"/>
      <c r="HN559" s="62"/>
      <c r="HO559" s="62"/>
      <c r="HP559" s="62"/>
      <c r="HQ559" s="62"/>
      <c r="HR559" s="62"/>
      <c r="HS559" s="62"/>
      <c r="HT559" s="62"/>
      <c r="HU559" s="62"/>
      <c r="HV559" s="62"/>
      <c r="HW559" s="62"/>
      <c r="HX559" s="62"/>
      <c r="HY559" s="62"/>
      <c r="HZ559" s="62"/>
      <c r="IA559" s="62"/>
      <c r="IB559" s="62"/>
      <c r="IC559" s="62"/>
      <c r="ID559" s="62"/>
      <c r="IE559" s="62"/>
      <c r="IF559" s="62"/>
      <c r="IG559" s="62"/>
      <c r="IH559" s="62"/>
      <c r="II559" s="62"/>
      <c r="IJ559" s="62"/>
      <c r="IK559" s="62"/>
      <c r="IL559" s="62"/>
      <c r="IM559" s="62"/>
      <c r="IN559" s="62"/>
      <c r="IO559" s="62"/>
      <c r="IP559" s="62"/>
      <c r="IQ559" s="62"/>
      <c r="IR559" s="62"/>
      <c r="IS559" s="62"/>
      <c r="IT559" s="62"/>
      <c r="IU559" s="62"/>
      <c r="IV559" s="62"/>
      <c r="IW559" s="62"/>
      <c r="IX559" s="62"/>
      <c r="IY559" s="62"/>
      <c r="IZ559" s="62"/>
      <c r="JA559" s="62"/>
      <c r="JB559" s="62"/>
      <c r="JC559" s="62"/>
      <c r="JD559" s="62"/>
      <c r="JE559" s="62"/>
      <c r="JF559" s="62"/>
      <c r="JG559" s="62"/>
      <c r="JH559" s="62"/>
      <c r="JI559" s="62"/>
      <c r="JJ559" s="62"/>
      <c r="JK559" s="62"/>
      <c r="JL559" s="62"/>
      <c r="JM559" s="62"/>
      <c r="JN559" s="62"/>
      <c r="JO559" s="62"/>
      <c r="JP559" s="62"/>
      <c r="JQ559" s="62"/>
      <c r="JR559" s="62"/>
      <c r="JS559" s="62"/>
      <c r="JT559" s="62"/>
      <c r="JU559" s="62"/>
      <c r="JV559" s="62"/>
      <c r="JW559" s="62"/>
      <c r="JX559" s="62"/>
      <c r="JY559" s="62"/>
      <c r="JZ559" s="62"/>
      <c r="KA559" s="62"/>
      <c r="KB559" s="62"/>
      <c r="KC559" s="62"/>
      <c r="KD559" s="62"/>
      <c r="KE559" s="62"/>
      <c r="KF559" s="62"/>
      <c r="KG559" s="62"/>
      <c r="KH559" s="62"/>
      <c r="KI559" s="62"/>
      <c r="KJ559" s="62"/>
      <c r="KK559" s="62"/>
      <c r="KL559" s="62"/>
      <c r="KM559" s="62"/>
    </row>
    <row r="560" spans="3:299" s="13" customFormat="1" x14ac:dyDescent="0.25">
      <c r="C560" s="62"/>
      <c r="D560" s="62"/>
      <c r="E560" s="62"/>
      <c r="F560" s="62"/>
      <c r="I560" s="14"/>
      <c r="J560" s="63"/>
      <c r="K560" s="14"/>
      <c r="L560" s="63"/>
      <c r="M560" s="63"/>
      <c r="Q560" s="51"/>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c r="CS560" s="62"/>
      <c r="CT560" s="62"/>
      <c r="CU560" s="62"/>
      <c r="CV560" s="62"/>
      <c r="CW560" s="62"/>
      <c r="CX560" s="62"/>
      <c r="CY560" s="62"/>
      <c r="CZ560" s="62"/>
      <c r="DA560" s="62"/>
      <c r="DB560" s="62"/>
      <c r="DC560" s="62"/>
      <c r="DD560" s="62"/>
      <c r="DE560" s="62"/>
      <c r="DF560" s="62"/>
      <c r="DG560" s="62"/>
      <c r="DH560" s="62"/>
      <c r="DI560" s="62"/>
      <c r="DJ560" s="62"/>
      <c r="DK560" s="62"/>
      <c r="DL560" s="62"/>
      <c r="DM560" s="62"/>
      <c r="DN560" s="62"/>
      <c r="DO560" s="62"/>
      <c r="DP560" s="62"/>
      <c r="DQ560" s="62"/>
      <c r="DR560" s="62"/>
      <c r="DS560" s="62"/>
      <c r="DT560" s="62"/>
      <c r="DU560" s="62"/>
      <c r="DV560" s="62"/>
      <c r="DW560" s="62"/>
      <c r="DX560" s="62"/>
      <c r="DY560" s="62"/>
      <c r="DZ560" s="62"/>
      <c r="EA560" s="62"/>
      <c r="EB560" s="62"/>
      <c r="EC560" s="62"/>
      <c r="ED560" s="62"/>
      <c r="EE560" s="62"/>
      <c r="EF560" s="62"/>
      <c r="EG560" s="62"/>
      <c r="EH560" s="62"/>
      <c r="EI560" s="62"/>
      <c r="EJ560" s="62"/>
      <c r="EK560" s="62"/>
      <c r="EL560" s="62"/>
      <c r="EM560" s="62"/>
      <c r="EN560" s="62"/>
      <c r="EO560" s="62"/>
      <c r="EP560" s="62"/>
      <c r="EQ560" s="62"/>
      <c r="ER560" s="62"/>
      <c r="ES560" s="62"/>
      <c r="ET560" s="62"/>
      <c r="EU560" s="62"/>
      <c r="EV560" s="62"/>
      <c r="EW560" s="62"/>
      <c r="EX560" s="62"/>
      <c r="EY560" s="62"/>
      <c r="EZ560" s="62"/>
      <c r="FA560" s="62"/>
      <c r="FB560" s="62"/>
      <c r="FC560" s="62"/>
      <c r="FD560" s="62"/>
      <c r="FE560" s="62"/>
      <c r="FF560" s="62"/>
      <c r="FG560" s="62"/>
      <c r="FH560" s="62"/>
      <c r="FI560" s="62"/>
      <c r="FJ560" s="62"/>
      <c r="FK560" s="62"/>
      <c r="FL560" s="62"/>
      <c r="FM560" s="62"/>
      <c r="FN560" s="62"/>
      <c r="FO560" s="62"/>
      <c r="FP560" s="62"/>
      <c r="FQ560" s="62"/>
      <c r="FR560" s="62"/>
      <c r="FS560" s="62"/>
      <c r="FT560" s="62"/>
      <c r="FU560" s="62"/>
      <c r="FV560" s="62"/>
      <c r="FW560" s="62"/>
      <c r="FX560" s="62"/>
      <c r="FY560" s="62"/>
      <c r="FZ560" s="62"/>
      <c r="GA560" s="62"/>
      <c r="GB560" s="62"/>
      <c r="GC560" s="62"/>
      <c r="GD560" s="62"/>
      <c r="GE560" s="62"/>
      <c r="GF560" s="62"/>
      <c r="GG560" s="62"/>
      <c r="GH560" s="62"/>
      <c r="GI560" s="62"/>
      <c r="GJ560" s="62"/>
      <c r="GK560" s="62"/>
      <c r="GL560" s="62"/>
      <c r="GM560" s="62"/>
      <c r="GN560" s="62"/>
      <c r="GO560" s="62"/>
      <c r="GP560" s="62"/>
      <c r="GQ560" s="62"/>
      <c r="GR560" s="62"/>
      <c r="GS560" s="62"/>
      <c r="GT560" s="62"/>
      <c r="GU560" s="62"/>
      <c r="GV560" s="62"/>
      <c r="GW560" s="62"/>
      <c r="GX560" s="62"/>
      <c r="GY560" s="62"/>
      <c r="GZ560" s="62"/>
      <c r="HA560" s="62"/>
      <c r="HB560" s="62"/>
      <c r="HC560" s="62"/>
      <c r="HD560" s="62"/>
      <c r="HE560" s="62"/>
      <c r="HF560" s="62"/>
      <c r="HG560" s="62"/>
      <c r="HH560" s="62"/>
      <c r="HI560" s="62"/>
      <c r="HJ560" s="62"/>
      <c r="HK560" s="62"/>
      <c r="HL560" s="62"/>
      <c r="HM560" s="62"/>
      <c r="HN560" s="62"/>
      <c r="HO560" s="62"/>
      <c r="HP560" s="62"/>
      <c r="HQ560" s="62"/>
      <c r="HR560" s="62"/>
      <c r="HS560" s="62"/>
      <c r="HT560" s="62"/>
      <c r="HU560" s="62"/>
      <c r="HV560" s="62"/>
      <c r="HW560" s="62"/>
      <c r="HX560" s="62"/>
      <c r="HY560" s="62"/>
      <c r="HZ560" s="62"/>
      <c r="IA560" s="62"/>
      <c r="IB560" s="62"/>
      <c r="IC560" s="62"/>
      <c r="ID560" s="62"/>
      <c r="IE560" s="62"/>
      <c r="IF560" s="62"/>
      <c r="IG560" s="62"/>
      <c r="IH560" s="62"/>
      <c r="II560" s="62"/>
      <c r="IJ560" s="62"/>
      <c r="IK560" s="62"/>
      <c r="IL560" s="62"/>
      <c r="IM560" s="62"/>
      <c r="IN560" s="62"/>
      <c r="IO560" s="62"/>
      <c r="IP560" s="62"/>
      <c r="IQ560" s="62"/>
      <c r="IR560" s="62"/>
      <c r="IS560" s="62"/>
      <c r="IT560" s="62"/>
      <c r="IU560" s="62"/>
      <c r="IV560" s="62"/>
      <c r="IW560" s="62"/>
      <c r="IX560" s="62"/>
      <c r="IY560" s="62"/>
      <c r="IZ560" s="62"/>
      <c r="JA560" s="62"/>
      <c r="JB560" s="62"/>
      <c r="JC560" s="62"/>
      <c r="JD560" s="62"/>
      <c r="JE560" s="62"/>
      <c r="JF560" s="62"/>
      <c r="JG560" s="62"/>
      <c r="JH560" s="62"/>
      <c r="JI560" s="62"/>
      <c r="JJ560" s="62"/>
      <c r="JK560" s="62"/>
      <c r="JL560" s="62"/>
      <c r="JM560" s="62"/>
      <c r="JN560" s="62"/>
      <c r="JO560" s="62"/>
      <c r="JP560" s="62"/>
      <c r="JQ560" s="62"/>
      <c r="JR560" s="62"/>
      <c r="JS560" s="62"/>
      <c r="JT560" s="62"/>
      <c r="JU560" s="62"/>
      <c r="JV560" s="62"/>
      <c r="JW560" s="62"/>
      <c r="JX560" s="62"/>
      <c r="JY560" s="62"/>
      <c r="JZ560" s="62"/>
      <c r="KA560" s="62"/>
      <c r="KB560" s="62"/>
      <c r="KC560" s="62"/>
      <c r="KD560" s="62"/>
      <c r="KE560" s="62"/>
      <c r="KF560" s="62"/>
      <c r="KG560" s="62"/>
      <c r="KH560" s="62"/>
      <c r="KI560" s="62"/>
      <c r="KJ560" s="62"/>
      <c r="KK560" s="62"/>
      <c r="KL560" s="62"/>
      <c r="KM560" s="62"/>
    </row>
    <row r="561" spans="3:299" s="13" customFormat="1" x14ac:dyDescent="0.25">
      <c r="C561" s="62"/>
      <c r="D561" s="62"/>
      <c r="E561" s="62"/>
      <c r="F561" s="62"/>
      <c r="I561" s="14"/>
      <c r="J561" s="63"/>
      <c r="K561" s="14"/>
      <c r="L561" s="63"/>
      <c r="M561" s="63"/>
      <c r="Q561" s="51"/>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c r="CS561" s="62"/>
      <c r="CT561" s="62"/>
      <c r="CU561" s="62"/>
      <c r="CV561" s="62"/>
      <c r="CW561" s="62"/>
      <c r="CX561" s="62"/>
      <c r="CY561" s="62"/>
      <c r="CZ561" s="62"/>
      <c r="DA561" s="62"/>
      <c r="DB561" s="62"/>
      <c r="DC561" s="62"/>
      <c r="DD561" s="62"/>
      <c r="DE561" s="62"/>
      <c r="DF561" s="62"/>
      <c r="DG561" s="62"/>
      <c r="DH561" s="62"/>
      <c r="DI561" s="62"/>
      <c r="DJ561" s="62"/>
      <c r="DK561" s="62"/>
      <c r="DL561" s="62"/>
      <c r="DM561" s="62"/>
      <c r="DN561" s="62"/>
      <c r="DO561" s="62"/>
      <c r="DP561" s="62"/>
      <c r="DQ561" s="62"/>
      <c r="DR561" s="62"/>
      <c r="DS561" s="62"/>
      <c r="DT561" s="62"/>
      <c r="DU561" s="62"/>
      <c r="DV561" s="62"/>
      <c r="DW561" s="62"/>
      <c r="DX561" s="62"/>
      <c r="DY561" s="62"/>
      <c r="DZ561" s="62"/>
      <c r="EA561" s="62"/>
      <c r="EB561" s="62"/>
      <c r="EC561" s="62"/>
      <c r="ED561" s="62"/>
      <c r="EE561" s="62"/>
      <c r="EF561" s="62"/>
      <c r="EG561" s="62"/>
      <c r="EH561" s="62"/>
      <c r="EI561" s="62"/>
      <c r="EJ561" s="62"/>
      <c r="EK561" s="62"/>
      <c r="EL561" s="62"/>
      <c r="EM561" s="62"/>
      <c r="EN561" s="62"/>
      <c r="EO561" s="62"/>
      <c r="EP561" s="62"/>
      <c r="EQ561" s="62"/>
      <c r="ER561" s="62"/>
      <c r="ES561" s="62"/>
      <c r="ET561" s="62"/>
      <c r="EU561" s="62"/>
      <c r="EV561" s="62"/>
      <c r="EW561" s="62"/>
      <c r="EX561" s="62"/>
      <c r="EY561" s="62"/>
      <c r="EZ561" s="62"/>
      <c r="FA561" s="62"/>
      <c r="FB561" s="62"/>
      <c r="FC561" s="62"/>
      <c r="FD561" s="62"/>
      <c r="FE561" s="62"/>
      <c r="FF561" s="62"/>
      <c r="FG561" s="62"/>
      <c r="FH561" s="62"/>
      <c r="FI561" s="62"/>
      <c r="FJ561" s="62"/>
      <c r="FK561" s="62"/>
      <c r="FL561" s="62"/>
      <c r="FM561" s="62"/>
      <c r="FN561" s="62"/>
      <c r="FO561" s="62"/>
      <c r="FP561" s="62"/>
      <c r="FQ561" s="62"/>
      <c r="FR561" s="62"/>
      <c r="FS561" s="62"/>
      <c r="FT561" s="62"/>
      <c r="FU561" s="62"/>
      <c r="FV561" s="62"/>
      <c r="FW561" s="62"/>
      <c r="FX561" s="62"/>
      <c r="FY561" s="62"/>
      <c r="FZ561" s="62"/>
      <c r="GA561" s="62"/>
      <c r="GB561" s="62"/>
      <c r="GC561" s="62"/>
      <c r="GD561" s="62"/>
      <c r="GE561" s="62"/>
      <c r="GF561" s="62"/>
      <c r="GG561" s="62"/>
      <c r="GH561" s="62"/>
      <c r="GI561" s="62"/>
      <c r="GJ561" s="62"/>
      <c r="GK561" s="62"/>
      <c r="GL561" s="62"/>
      <c r="GM561" s="62"/>
      <c r="GN561" s="62"/>
      <c r="GO561" s="62"/>
      <c r="GP561" s="62"/>
      <c r="GQ561" s="62"/>
      <c r="GR561" s="62"/>
      <c r="GS561" s="62"/>
      <c r="GT561" s="62"/>
      <c r="GU561" s="62"/>
      <c r="GV561" s="62"/>
      <c r="GW561" s="62"/>
      <c r="GX561" s="62"/>
      <c r="GY561" s="62"/>
      <c r="GZ561" s="62"/>
      <c r="HA561" s="62"/>
      <c r="HB561" s="62"/>
      <c r="HC561" s="62"/>
      <c r="HD561" s="62"/>
      <c r="HE561" s="62"/>
      <c r="HF561" s="62"/>
      <c r="HG561" s="62"/>
      <c r="HH561" s="62"/>
      <c r="HI561" s="62"/>
      <c r="HJ561" s="62"/>
      <c r="HK561" s="62"/>
      <c r="HL561" s="62"/>
      <c r="HM561" s="62"/>
      <c r="HN561" s="62"/>
      <c r="HO561" s="62"/>
      <c r="HP561" s="62"/>
      <c r="HQ561" s="62"/>
      <c r="HR561" s="62"/>
      <c r="HS561" s="62"/>
      <c r="HT561" s="62"/>
      <c r="HU561" s="62"/>
      <c r="HV561" s="62"/>
      <c r="HW561" s="62"/>
      <c r="HX561" s="62"/>
      <c r="HY561" s="62"/>
      <c r="HZ561" s="62"/>
      <c r="IA561" s="62"/>
      <c r="IB561" s="62"/>
      <c r="IC561" s="62"/>
      <c r="ID561" s="62"/>
      <c r="IE561" s="62"/>
      <c r="IF561" s="62"/>
      <c r="IG561" s="62"/>
      <c r="IH561" s="62"/>
      <c r="II561" s="62"/>
      <c r="IJ561" s="62"/>
      <c r="IK561" s="62"/>
      <c r="IL561" s="62"/>
      <c r="IM561" s="62"/>
      <c r="IN561" s="62"/>
      <c r="IO561" s="62"/>
      <c r="IP561" s="62"/>
      <c r="IQ561" s="62"/>
      <c r="IR561" s="62"/>
      <c r="IS561" s="62"/>
      <c r="IT561" s="62"/>
      <c r="IU561" s="62"/>
      <c r="IV561" s="62"/>
      <c r="IW561" s="62"/>
      <c r="IX561" s="62"/>
      <c r="IY561" s="62"/>
      <c r="IZ561" s="62"/>
      <c r="JA561" s="62"/>
      <c r="JB561" s="62"/>
      <c r="JC561" s="62"/>
      <c r="JD561" s="62"/>
      <c r="JE561" s="62"/>
      <c r="JF561" s="62"/>
      <c r="JG561" s="62"/>
      <c r="JH561" s="62"/>
      <c r="JI561" s="62"/>
      <c r="JJ561" s="62"/>
      <c r="JK561" s="62"/>
      <c r="JL561" s="62"/>
      <c r="JM561" s="62"/>
      <c r="JN561" s="62"/>
      <c r="JO561" s="62"/>
      <c r="JP561" s="62"/>
      <c r="JQ561" s="62"/>
      <c r="JR561" s="62"/>
      <c r="JS561" s="62"/>
      <c r="JT561" s="62"/>
      <c r="JU561" s="62"/>
      <c r="JV561" s="62"/>
      <c r="JW561" s="62"/>
      <c r="JX561" s="62"/>
      <c r="JY561" s="62"/>
      <c r="JZ561" s="62"/>
      <c r="KA561" s="62"/>
      <c r="KB561" s="62"/>
      <c r="KC561" s="62"/>
      <c r="KD561" s="62"/>
      <c r="KE561" s="62"/>
      <c r="KF561" s="62"/>
      <c r="KG561" s="62"/>
      <c r="KH561" s="62"/>
      <c r="KI561" s="62"/>
      <c r="KJ561" s="62"/>
      <c r="KK561" s="62"/>
      <c r="KL561" s="62"/>
      <c r="KM561" s="62"/>
    </row>
    <row r="562" spans="3:299" s="13" customFormat="1" x14ac:dyDescent="0.25">
      <c r="C562" s="62"/>
      <c r="D562" s="62"/>
      <c r="E562" s="62"/>
      <c r="F562" s="62"/>
      <c r="I562" s="14"/>
      <c r="J562" s="63"/>
      <c r="K562" s="14"/>
      <c r="L562" s="63"/>
      <c r="M562" s="63"/>
      <c r="Q562" s="51"/>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c r="CS562" s="62"/>
      <c r="CT562" s="62"/>
      <c r="CU562" s="62"/>
      <c r="CV562" s="62"/>
      <c r="CW562" s="62"/>
      <c r="CX562" s="62"/>
      <c r="CY562" s="62"/>
      <c r="CZ562" s="62"/>
      <c r="DA562" s="62"/>
      <c r="DB562" s="62"/>
      <c r="DC562" s="62"/>
      <c r="DD562" s="62"/>
      <c r="DE562" s="62"/>
      <c r="DF562" s="62"/>
      <c r="DG562" s="62"/>
      <c r="DH562" s="62"/>
      <c r="DI562" s="62"/>
      <c r="DJ562" s="62"/>
      <c r="DK562" s="62"/>
      <c r="DL562" s="62"/>
      <c r="DM562" s="62"/>
      <c r="DN562" s="62"/>
      <c r="DO562" s="62"/>
      <c r="DP562" s="62"/>
      <c r="DQ562" s="62"/>
      <c r="DR562" s="62"/>
      <c r="DS562" s="62"/>
      <c r="DT562" s="62"/>
      <c r="DU562" s="62"/>
      <c r="DV562" s="62"/>
      <c r="DW562" s="62"/>
      <c r="DX562" s="62"/>
      <c r="DY562" s="62"/>
      <c r="DZ562" s="62"/>
      <c r="EA562" s="62"/>
      <c r="EB562" s="62"/>
      <c r="EC562" s="62"/>
      <c r="ED562" s="62"/>
      <c r="EE562" s="62"/>
      <c r="EF562" s="62"/>
      <c r="EG562" s="62"/>
      <c r="EH562" s="62"/>
      <c r="EI562" s="62"/>
      <c r="EJ562" s="62"/>
      <c r="EK562" s="62"/>
      <c r="EL562" s="62"/>
      <c r="EM562" s="62"/>
      <c r="EN562" s="62"/>
      <c r="EO562" s="62"/>
      <c r="EP562" s="62"/>
      <c r="EQ562" s="62"/>
      <c r="ER562" s="62"/>
      <c r="ES562" s="62"/>
      <c r="ET562" s="62"/>
      <c r="EU562" s="62"/>
      <c r="EV562" s="62"/>
      <c r="EW562" s="62"/>
      <c r="EX562" s="62"/>
      <c r="EY562" s="62"/>
      <c r="EZ562" s="62"/>
      <c r="FA562" s="62"/>
      <c r="FB562" s="62"/>
      <c r="FC562" s="62"/>
      <c r="FD562" s="62"/>
      <c r="FE562" s="62"/>
      <c r="FF562" s="62"/>
      <c r="FG562" s="62"/>
      <c r="FH562" s="62"/>
      <c r="FI562" s="62"/>
      <c r="FJ562" s="62"/>
      <c r="FK562" s="62"/>
      <c r="FL562" s="62"/>
      <c r="FM562" s="62"/>
      <c r="FN562" s="62"/>
      <c r="FO562" s="62"/>
      <c r="FP562" s="62"/>
      <c r="FQ562" s="62"/>
      <c r="FR562" s="62"/>
      <c r="FS562" s="62"/>
      <c r="FT562" s="62"/>
      <c r="FU562" s="62"/>
      <c r="FV562" s="62"/>
      <c r="FW562" s="62"/>
      <c r="FX562" s="62"/>
      <c r="FY562" s="62"/>
      <c r="FZ562" s="62"/>
      <c r="GA562" s="62"/>
      <c r="GB562" s="62"/>
      <c r="GC562" s="62"/>
      <c r="GD562" s="62"/>
      <c r="GE562" s="62"/>
      <c r="GF562" s="62"/>
      <c r="GG562" s="62"/>
      <c r="GH562" s="62"/>
      <c r="GI562" s="62"/>
      <c r="GJ562" s="62"/>
      <c r="GK562" s="62"/>
      <c r="GL562" s="62"/>
      <c r="GM562" s="62"/>
      <c r="GN562" s="62"/>
      <c r="GO562" s="62"/>
      <c r="GP562" s="62"/>
      <c r="GQ562" s="62"/>
      <c r="GR562" s="62"/>
      <c r="GS562" s="62"/>
      <c r="GT562" s="62"/>
      <c r="GU562" s="62"/>
      <c r="GV562" s="62"/>
      <c r="GW562" s="62"/>
      <c r="GX562" s="62"/>
      <c r="GY562" s="62"/>
      <c r="GZ562" s="62"/>
      <c r="HA562" s="62"/>
      <c r="HB562" s="62"/>
      <c r="HC562" s="62"/>
      <c r="HD562" s="62"/>
      <c r="HE562" s="62"/>
      <c r="HF562" s="62"/>
      <c r="HG562" s="62"/>
      <c r="HH562" s="62"/>
      <c r="HI562" s="62"/>
      <c r="HJ562" s="62"/>
      <c r="HK562" s="62"/>
      <c r="HL562" s="62"/>
      <c r="HM562" s="62"/>
      <c r="HN562" s="62"/>
      <c r="HO562" s="62"/>
      <c r="HP562" s="62"/>
      <c r="HQ562" s="62"/>
      <c r="HR562" s="62"/>
      <c r="HS562" s="62"/>
      <c r="HT562" s="62"/>
      <c r="HU562" s="62"/>
      <c r="HV562" s="62"/>
      <c r="HW562" s="62"/>
      <c r="HX562" s="62"/>
      <c r="HY562" s="62"/>
      <c r="HZ562" s="62"/>
      <c r="IA562" s="62"/>
      <c r="IB562" s="62"/>
      <c r="IC562" s="62"/>
      <c r="ID562" s="62"/>
      <c r="IE562" s="62"/>
      <c r="IF562" s="62"/>
      <c r="IG562" s="62"/>
      <c r="IH562" s="62"/>
      <c r="II562" s="62"/>
      <c r="IJ562" s="62"/>
      <c r="IK562" s="62"/>
      <c r="IL562" s="62"/>
      <c r="IM562" s="62"/>
      <c r="IN562" s="62"/>
      <c r="IO562" s="62"/>
      <c r="IP562" s="62"/>
      <c r="IQ562" s="62"/>
      <c r="IR562" s="62"/>
      <c r="IS562" s="62"/>
      <c r="IT562" s="62"/>
      <c r="IU562" s="62"/>
      <c r="IV562" s="62"/>
      <c r="IW562" s="62"/>
      <c r="IX562" s="62"/>
      <c r="IY562" s="62"/>
      <c r="IZ562" s="62"/>
      <c r="JA562" s="62"/>
      <c r="JB562" s="62"/>
      <c r="JC562" s="62"/>
      <c r="JD562" s="62"/>
      <c r="JE562" s="62"/>
      <c r="JF562" s="62"/>
      <c r="JG562" s="62"/>
      <c r="JH562" s="62"/>
      <c r="JI562" s="62"/>
      <c r="JJ562" s="62"/>
      <c r="JK562" s="62"/>
      <c r="JL562" s="62"/>
      <c r="JM562" s="62"/>
      <c r="JN562" s="62"/>
      <c r="JO562" s="62"/>
      <c r="JP562" s="62"/>
      <c r="JQ562" s="62"/>
      <c r="JR562" s="62"/>
      <c r="JS562" s="62"/>
      <c r="JT562" s="62"/>
      <c r="JU562" s="62"/>
      <c r="JV562" s="62"/>
      <c r="JW562" s="62"/>
      <c r="JX562" s="62"/>
      <c r="JY562" s="62"/>
      <c r="JZ562" s="62"/>
      <c r="KA562" s="62"/>
      <c r="KB562" s="62"/>
      <c r="KC562" s="62"/>
      <c r="KD562" s="62"/>
      <c r="KE562" s="62"/>
      <c r="KF562" s="62"/>
      <c r="KG562" s="62"/>
      <c r="KH562" s="62"/>
      <c r="KI562" s="62"/>
      <c r="KJ562" s="62"/>
      <c r="KK562" s="62"/>
      <c r="KL562" s="62"/>
      <c r="KM562" s="62"/>
    </row>
    <row r="563" spans="3:299" s="13" customFormat="1" x14ac:dyDescent="0.25">
      <c r="C563" s="62"/>
      <c r="D563" s="62"/>
      <c r="E563" s="62"/>
      <c r="F563" s="62"/>
      <c r="I563" s="14"/>
      <c r="J563" s="63"/>
      <c r="K563" s="14"/>
      <c r="L563" s="63"/>
      <c r="M563" s="63"/>
      <c r="Q563" s="51"/>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c r="CS563" s="62"/>
      <c r="CT563" s="62"/>
      <c r="CU563" s="62"/>
      <c r="CV563" s="62"/>
      <c r="CW563" s="62"/>
      <c r="CX563" s="62"/>
      <c r="CY563" s="62"/>
      <c r="CZ563" s="62"/>
      <c r="DA563" s="62"/>
      <c r="DB563" s="62"/>
      <c r="DC563" s="62"/>
      <c r="DD563" s="62"/>
      <c r="DE563" s="62"/>
      <c r="DF563" s="62"/>
      <c r="DG563" s="62"/>
      <c r="DH563" s="62"/>
      <c r="DI563" s="62"/>
      <c r="DJ563" s="62"/>
      <c r="DK563" s="62"/>
      <c r="DL563" s="62"/>
      <c r="DM563" s="62"/>
      <c r="DN563" s="62"/>
      <c r="DO563" s="62"/>
      <c r="DP563" s="62"/>
      <c r="DQ563" s="62"/>
      <c r="DR563" s="62"/>
      <c r="DS563" s="62"/>
      <c r="DT563" s="62"/>
      <c r="DU563" s="62"/>
      <c r="DV563" s="62"/>
      <c r="DW563" s="62"/>
      <c r="DX563" s="62"/>
      <c r="DY563" s="62"/>
      <c r="DZ563" s="62"/>
      <c r="EA563" s="62"/>
      <c r="EB563" s="62"/>
      <c r="EC563" s="62"/>
      <c r="ED563" s="62"/>
      <c r="EE563" s="62"/>
      <c r="EF563" s="62"/>
      <c r="EG563" s="62"/>
      <c r="EH563" s="62"/>
      <c r="EI563" s="62"/>
      <c r="EJ563" s="62"/>
      <c r="EK563" s="62"/>
      <c r="EL563" s="62"/>
      <c r="EM563" s="62"/>
      <c r="EN563" s="62"/>
      <c r="EO563" s="62"/>
      <c r="EP563" s="62"/>
      <c r="EQ563" s="62"/>
      <c r="ER563" s="62"/>
      <c r="ES563" s="62"/>
      <c r="ET563" s="62"/>
      <c r="EU563" s="62"/>
      <c r="EV563" s="62"/>
      <c r="EW563" s="62"/>
      <c r="EX563" s="62"/>
      <c r="EY563" s="62"/>
      <c r="EZ563" s="62"/>
      <c r="FA563" s="62"/>
      <c r="FB563" s="62"/>
      <c r="FC563" s="62"/>
      <c r="FD563" s="62"/>
      <c r="FE563" s="62"/>
      <c r="FF563" s="62"/>
      <c r="FG563" s="62"/>
      <c r="FH563" s="62"/>
      <c r="FI563" s="62"/>
      <c r="FJ563" s="62"/>
      <c r="FK563" s="62"/>
      <c r="FL563" s="62"/>
      <c r="FM563" s="62"/>
      <c r="FN563" s="62"/>
      <c r="FO563" s="62"/>
      <c r="FP563" s="62"/>
      <c r="FQ563" s="62"/>
      <c r="FR563" s="62"/>
      <c r="FS563" s="62"/>
      <c r="FT563" s="62"/>
      <c r="FU563" s="62"/>
      <c r="FV563" s="62"/>
      <c r="FW563" s="62"/>
      <c r="FX563" s="62"/>
      <c r="FY563" s="62"/>
      <c r="FZ563" s="62"/>
      <c r="GA563" s="62"/>
      <c r="GB563" s="62"/>
      <c r="GC563" s="62"/>
      <c r="GD563" s="62"/>
      <c r="GE563" s="62"/>
      <c r="GF563" s="62"/>
      <c r="GG563" s="62"/>
      <c r="GH563" s="62"/>
      <c r="GI563" s="62"/>
      <c r="GJ563" s="62"/>
      <c r="GK563" s="62"/>
      <c r="GL563" s="62"/>
      <c r="GM563" s="62"/>
      <c r="GN563" s="62"/>
      <c r="GO563" s="62"/>
      <c r="GP563" s="62"/>
      <c r="GQ563" s="62"/>
      <c r="GR563" s="62"/>
      <c r="GS563" s="62"/>
      <c r="GT563" s="62"/>
      <c r="GU563" s="62"/>
      <c r="GV563" s="62"/>
      <c r="GW563" s="62"/>
      <c r="GX563" s="62"/>
      <c r="GY563" s="62"/>
      <c r="GZ563" s="62"/>
      <c r="HA563" s="62"/>
      <c r="HB563" s="62"/>
      <c r="HC563" s="62"/>
      <c r="HD563" s="62"/>
      <c r="HE563" s="62"/>
      <c r="HF563" s="62"/>
      <c r="HG563" s="62"/>
      <c r="HH563" s="62"/>
      <c r="HI563" s="62"/>
      <c r="HJ563" s="62"/>
      <c r="HK563" s="62"/>
      <c r="HL563" s="62"/>
      <c r="HM563" s="62"/>
      <c r="HN563" s="62"/>
      <c r="HO563" s="62"/>
      <c r="HP563" s="62"/>
      <c r="HQ563" s="62"/>
      <c r="HR563" s="62"/>
      <c r="HS563" s="62"/>
      <c r="HT563" s="62"/>
      <c r="HU563" s="62"/>
      <c r="HV563" s="62"/>
      <c r="HW563" s="62"/>
      <c r="HX563" s="62"/>
      <c r="HY563" s="62"/>
      <c r="HZ563" s="62"/>
      <c r="IA563" s="62"/>
      <c r="IB563" s="62"/>
      <c r="IC563" s="62"/>
      <c r="ID563" s="62"/>
      <c r="IE563" s="62"/>
      <c r="IF563" s="62"/>
      <c r="IG563" s="62"/>
      <c r="IH563" s="62"/>
      <c r="II563" s="62"/>
      <c r="IJ563" s="62"/>
      <c r="IK563" s="62"/>
      <c r="IL563" s="62"/>
      <c r="IM563" s="62"/>
      <c r="IN563" s="62"/>
      <c r="IO563" s="62"/>
      <c r="IP563" s="62"/>
      <c r="IQ563" s="62"/>
      <c r="IR563" s="62"/>
      <c r="IS563" s="62"/>
      <c r="IT563" s="62"/>
      <c r="IU563" s="62"/>
      <c r="IV563" s="62"/>
      <c r="IW563" s="62"/>
      <c r="IX563" s="62"/>
      <c r="IY563" s="62"/>
      <c r="IZ563" s="62"/>
      <c r="JA563" s="62"/>
      <c r="JB563" s="62"/>
      <c r="JC563" s="62"/>
      <c r="JD563" s="62"/>
      <c r="JE563" s="62"/>
      <c r="JF563" s="62"/>
      <c r="JG563" s="62"/>
      <c r="JH563" s="62"/>
      <c r="JI563" s="62"/>
      <c r="JJ563" s="62"/>
      <c r="JK563" s="62"/>
      <c r="JL563" s="62"/>
      <c r="JM563" s="62"/>
      <c r="JN563" s="62"/>
      <c r="JO563" s="62"/>
      <c r="JP563" s="62"/>
      <c r="JQ563" s="62"/>
      <c r="JR563" s="62"/>
      <c r="JS563" s="62"/>
      <c r="JT563" s="62"/>
      <c r="JU563" s="62"/>
      <c r="JV563" s="62"/>
      <c r="JW563" s="62"/>
      <c r="JX563" s="62"/>
      <c r="JY563" s="62"/>
      <c r="JZ563" s="62"/>
      <c r="KA563" s="62"/>
      <c r="KB563" s="62"/>
      <c r="KC563" s="62"/>
      <c r="KD563" s="62"/>
      <c r="KE563" s="62"/>
      <c r="KF563" s="62"/>
      <c r="KG563" s="62"/>
      <c r="KH563" s="62"/>
      <c r="KI563" s="62"/>
      <c r="KJ563" s="62"/>
      <c r="KK563" s="62"/>
      <c r="KL563" s="62"/>
      <c r="KM563" s="62"/>
    </row>
    <row r="564" spans="3:299" s="13" customFormat="1" x14ac:dyDescent="0.25">
      <c r="C564" s="62"/>
      <c r="D564" s="62"/>
      <c r="E564" s="62"/>
      <c r="F564" s="62"/>
      <c r="I564" s="14"/>
      <c r="J564" s="63"/>
      <c r="K564" s="14"/>
      <c r="L564" s="63"/>
      <c r="M564" s="63"/>
      <c r="Q564" s="51"/>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c r="CS564" s="62"/>
      <c r="CT564" s="62"/>
      <c r="CU564" s="62"/>
      <c r="CV564" s="62"/>
      <c r="CW564" s="62"/>
      <c r="CX564" s="62"/>
      <c r="CY564" s="62"/>
      <c r="CZ564" s="62"/>
      <c r="DA564" s="62"/>
      <c r="DB564" s="62"/>
      <c r="DC564" s="62"/>
      <c r="DD564" s="62"/>
      <c r="DE564" s="62"/>
      <c r="DF564" s="62"/>
      <c r="DG564" s="62"/>
      <c r="DH564" s="62"/>
      <c r="DI564" s="62"/>
      <c r="DJ564" s="62"/>
      <c r="DK564" s="62"/>
      <c r="DL564" s="62"/>
      <c r="DM564" s="62"/>
      <c r="DN564" s="62"/>
      <c r="DO564" s="62"/>
      <c r="DP564" s="62"/>
      <c r="DQ564" s="62"/>
      <c r="DR564" s="62"/>
      <c r="DS564" s="62"/>
      <c r="DT564" s="62"/>
      <c r="DU564" s="62"/>
      <c r="DV564" s="62"/>
      <c r="DW564" s="62"/>
      <c r="DX564" s="62"/>
      <c r="DY564" s="62"/>
      <c r="DZ564" s="62"/>
      <c r="EA564" s="62"/>
      <c r="EB564" s="62"/>
      <c r="EC564" s="62"/>
      <c r="ED564" s="62"/>
      <c r="EE564" s="62"/>
      <c r="EF564" s="62"/>
      <c r="EG564" s="62"/>
      <c r="EH564" s="62"/>
      <c r="EI564" s="62"/>
      <c r="EJ564" s="62"/>
      <c r="EK564" s="62"/>
      <c r="EL564" s="62"/>
      <c r="EM564" s="62"/>
      <c r="EN564" s="62"/>
      <c r="EO564" s="62"/>
      <c r="EP564" s="62"/>
      <c r="EQ564" s="62"/>
      <c r="ER564" s="62"/>
      <c r="ES564" s="62"/>
      <c r="ET564" s="62"/>
      <c r="EU564" s="62"/>
      <c r="EV564" s="62"/>
      <c r="EW564" s="62"/>
      <c r="EX564" s="62"/>
      <c r="EY564" s="62"/>
      <c r="EZ564" s="62"/>
      <c r="FA564" s="62"/>
      <c r="FB564" s="62"/>
      <c r="FC564" s="62"/>
      <c r="FD564" s="62"/>
      <c r="FE564" s="62"/>
      <c r="FF564" s="62"/>
      <c r="FG564" s="62"/>
      <c r="FH564" s="62"/>
      <c r="FI564" s="62"/>
      <c r="FJ564" s="62"/>
      <c r="FK564" s="62"/>
      <c r="FL564" s="62"/>
      <c r="FM564" s="62"/>
      <c r="FN564" s="62"/>
      <c r="FO564" s="62"/>
      <c r="FP564" s="62"/>
      <c r="FQ564" s="62"/>
      <c r="FR564" s="62"/>
      <c r="FS564" s="62"/>
      <c r="FT564" s="62"/>
      <c r="FU564" s="62"/>
      <c r="FV564" s="62"/>
      <c r="FW564" s="62"/>
      <c r="FX564" s="62"/>
      <c r="FY564" s="62"/>
      <c r="FZ564" s="62"/>
      <c r="GA564" s="62"/>
      <c r="GB564" s="62"/>
      <c r="GC564" s="62"/>
      <c r="GD564" s="62"/>
      <c r="GE564" s="62"/>
      <c r="GF564" s="62"/>
      <c r="GG564" s="62"/>
      <c r="GH564" s="62"/>
      <c r="GI564" s="62"/>
      <c r="GJ564" s="62"/>
      <c r="GK564" s="62"/>
      <c r="GL564" s="62"/>
      <c r="GM564" s="62"/>
      <c r="GN564" s="62"/>
      <c r="GO564" s="62"/>
      <c r="GP564" s="62"/>
      <c r="GQ564" s="62"/>
      <c r="GR564" s="62"/>
      <c r="GS564" s="62"/>
      <c r="GT564" s="62"/>
      <c r="GU564" s="62"/>
      <c r="GV564" s="62"/>
      <c r="GW564" s="62"/>
      <c r="GX564" s="62"/>
      <c r="GY564" s="62"/>
      <c r="GZ564" s="62"/>
      <c r="HA564" s="62"/>
      <c r="HB564" s="62"/>
      <c r="HC564" s="62"/>
      <c r="HD564" s="62"/>
      <c r="HE564" s="62"/>
      <c r="HF564" s="62"/>
      <c r="HG564" s="62"/>
      <c r="HH564" s="62"/>
      <c r="HI564" s="62"/>
      <c r="HJ564" s="62"/>
      <c r="HK564" s="62"/>
      <c r="HL564" s="62"/>
      <c r="HM564" s="62"/>
      <c r="HN564" s="62"/>
      <c r="HO564" s="62"/>
      <c r="HP564" s="62"/>
      <c r="HQ564" s="62"/>
      <c r="HR564" s="62"/>
      <c r="HS564" s="62"/>
      <c r="HT564" s="62"/>
      <c r="HU564" s="62"/>
      <c r="HV564" s="62"/>
      <c r="HW564" s="62"/>
      <c r="HX564" s="62"/>
      <c r="HY564" s="62"/>
      <c r="HZ564" s="62"/>
      <c r="IA564" s="62"/>
      <c r="IB564" s="62"/>
      <c r="IC564" s="62"/>
      <c r="ID564" s="62"/>
      <c r="IE564" s="62"/>
      <c r="IF564" s="62"/>
      <c r="IG564" s="62"/>
      <c r="IH564" s="62"/>
      <c r="II564" s="62"/>
      <c r="IJ564" s="62"/>
      <c r="IK564" s="62"/>
      <c r="IL564" s="62"/>
      <c r="IM564" s="62"/>
      <c r="IN564" s="62"/>
      <c r="IO564" s="62"/>
      <c r="IP564" s="62"/>
      <c r="IQ564" s="62"/>
      <c r="IR564" s="62"/>
      <c r="IS564" s="62"/>
      <c r="IT564" s="62"/>
      <c r="IU564" s="62"/>
      <c r="IV564" s="62"/>
      <c r="IW564" s="62"/>
      <c r="IX564" s="62"/>
      <c r="IY564" s="62"/>
      <c r="IZ564" s="62"/>
      <c r="JA564" s="62"/>
      <c r="JB564" s="62"/>
      <c r="JC564" s="62"/>
      <c r="JD564" s="62"/>
      <c r="JE564" s="62"/>
      <c r="JF564" s="62"/>
      <c r="JG564" s="62"/>
      <c r="JH564" s="62"/>
      <c r="JI564" s="62"/>
      <c r="JJ564" s="62"/>
      <c r="JK564" s="62"/>
      <c r="JL564" s="62"/>
      <c r="JM564" s="62"/>
      <c r="JN564" s="62"/>
      <c r="JO564" s="62"/>
      <c r="JP564" s="62"/>
      <c r="JQ564" s="62"/>
      <c r="JR564" s="62"/>
      <c r="JS564" s="62"/>
      <c r="JT564" s="62"/>
      <c r="JU564" s="62"/>
      <c r="JV564" s="62"/>
      <c r="JW564" s="62"/>
      <c r="JX564" s="62"/>
      <c r="JY564" s="62"/>
      <c r="JZ564" s="62"/>
      <c r="KA564" s="62"/>
      <c r="KB564" s="62"/>
      <c r="KC564" s="62"/>
      <c r="KD564" s="62"/>
      <c r="KE564" s="62"/>
      <c r="KF564" s="62"/>
      <c r="KG564" s="62"/>
      <c r="KH564" s="62"/>
      <c r="KI564" s="62"/>
      <c r="KJ564" s="62"/>
      <c r="KK564" s="62"/>
      <c r="KL564" s="62"/>
      <c r="KM564" s="62"/>
    </row>
    <row r="565" spans="3:299" s="13" customFormat="1" x14ac:dyDescent="0.25">
      <c r="C565" s="62"/>
      <c r="D565" s="62"/>
      <c r="E565" s="62"/>
      <c r="F565" s="62"/>
      <c r="I565" s="14"/>
      <c r="J565" s="63"/>
      <c r="K565" s="14"/>
      <c r="L565" s="63"/>
      <c r="M565" s="63"/>
      <c r="Q565" s="51"/>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c r="CS565" s="62"/>
      <c r="CT565" s="62"/>
      <c r="CU565" s="62"/>
      <c r="CV565" s="62"/>
      <c r="CW565" s="62"/>
      <c r="CX565" s="62"/>
      <c r="CY565" s="62"/>
      <c r="CZ565" s="62"/>
      <c r="DA565" s="62"/>
      <c r="DB565" s="62"/>
      <c r="DC565" s="62"/>
      <c r="DD565" s="62"/>
      <c r="DE565" s="62"/>
      <c r="DF565" s="62"/>
      <c r="DG565" s="62"/>
      <c r="DH565" s="62"/>
      <c r="DI565" s="62"/>
      <c r="DJ565" s="62"/>
      <c r="DK565" s="62"/>
      <c r="DL565" s="62"/>
      <c r="DM565" s="62"/>
      <c r="DN565" s="62"/>
      <c r="DO565" s="62"/>
      <c r="DP565" s="62"/>
      <c r="DQ565" s="62"/>
      <c r="DR565" s="62"/>
      <c r="DS565" s="62"/>
      <c r="DT565" s="62"/>
      <c r="DU565" s="62"/>
      <c r="DV565" s="62"/>
      <c r="DW565" s="62"/>
      <c r="DX565" s="62"/>
      <c r="DY565" s="62"/>
      <c r="DZ565" s="62"/>
      <c r="EA565" s="62"/>
      <c r="EB565" s="62"/>
      <c r="EC565" s="62"/>
      <c r="ED565" s="62"/>
      <c r="EE565" s="62"/>
      <c r="EF565" s="62"/>
      <c r="EG565" s="62"/>
      <c r="EH565" s="62"/>
      <c r="EI565" s="62"/>
      <c r="EJ565" s="62"/>
      <c r="EK565" s="62"/>
      <c r="EL565" s="62"/>
      <c r="EM565" s="62"/>
      <c r="EN565" s="62"/>
      <c r="EO565" s="62"/>
      <c r="EP565" s="62"/>
      <c r="EQ565" s="62"/>
      <c r="ER565" s="62"/>
      <c r="ES565" s="62"/>
      <c r="ET565" s="62"/>
      <c r="EU565" s="62"/>
      <c r="EV565" s="62"/>
      <c r="EW565" s="62"/>
      <c r="EX565" s="62"/>
      <c r="EY565" s="62"/>
      <c r="EZ565" s="62"/>
      <c r="FA565" s="62"/>
      <c r="FB565" s="62"/>
      <c r="FC565" s="62"/>
      <c r="FD565" s="62"/>
      <c r="FE565" s="62"/>
      <c r="FF565" s="62"/>
      <c r="FG565" s="62"/>
      <c r="FH565" s="62"/>
      <c r="FI565" s="62"/>
      <c r="FJ565" s="62"/>
      <c r="FK565" s="62"/>
      <c r="FL565" s="62"/>
      <c r="FM565" s="62"/>
      <c r="FN565" s="62"/>
      <c r="FO565" s="62"/>
      <c r="FP565" s="62"/>
      <c r="FQ565" s="62"/>
      <c r="FR565" s="62"/>
      <c r="FS565" s="62"/>
      <c r="FT565" s="62"/>
      <c r="FU565" s="62"/>
      <c r="FV565" s="62"/>
      <c r="FW565" s="62"/>
      <c r="FX565" s="62"/>
      <c r="FY565" s="62"/>
      <c r="FZ565" s="62"/>
      <c r="GA565" s="62"/>
      <c r="GB565" s="62"/>
      <c r="GC565" s="62"/>
      <c r="GD565" s="62"/>
      <c r="GE565" s="62"/>
      <c r="GF565" s="62"/>
      <c r="GG565" s="62"/>
      <c r="GH565" s="62"/>
      <c r="GI565" s="62"/>
      <c r="GJ565" s="62"/>
      <c r="GK565" s="62"/>
      <c r="GL565" s="62"/>
      <c r="GM565" s="62"/>
      <c r="GN565" s="62"/>
      <c r="GO565" s="62"/>
      <c r="GP565" s="62"/>
      <c r="GQ565" s="62"/>
      <c r="GR565" s="62"/>
      <c r="GS565" s="62"/>
      <c r="GT565" s="62"/>
      <c r="GU565" s="62"/>
      <c r="GV565" s="62"/>
      <c r="GW565" s="62"/>
      <c r="GX565" s="62"/>
      <c r="GY565" s="62"/>
      <c r="GZ565" s="62"/>
      <c r="HA565" s="62"/>
      <c r="HB565" s="62"/>
      <c r="HC565" s="62"/>
      <c r="HD565" s="62"/>
      <c r="HE565" s="62"/>
      <c r="HF565" s="62"/>
      <c r="HG565" s="62"/>
      <c r="HH565" s="62"/>
      <c r="HI565" s="62"/>
      <c r="HJ565" s="62"/>
      <c r="HK565" s="62"/>
      <c r="HL565" s="62"/>
      <c r="HM565" s="62"/>
      <c r="HN565" s="62"/>
      <c r="HO565" s="62"/>
      <c r="HP565" s="62"/>
      <c r="HQ565" s="62"/>
      <c r="HR565" s="62"/>
      <c r="HS565" s="62"/>
      <c r="HT565" s="62"/>
      <c r="HU565" s="62"/>
      <c r="HV565" s="62"/>
      <c r="HW565" s="62"/>
      <c r="HX565" s="62"/>
      <c r="HY565" s="62"/>
      <c r="HZ565" s="62"/>
      <c r="IA565" s="62"/>
      <c r="IB565" s="62"/>
      <c r="IC565" s="62"/>
      <c r="ID565" s="62"/>
      <c r="IE565" s="62"/>
      <c r="IF565" s="62"/>
      <c r="IG565" s="62"/>
      <c r="IH565" s="62"/>
      <c r="II565" s="62"/>
      <c r="IJ565" s="62"/>
      <c r="IK565" s="62"/>
      <c r="IL565" s="62"/>
      <c r="IM565" s="62"/>
      <c r="IN565" s="62"/>
      <c r="IO565" s="62"/>
      <c r="IP565" s="62"/>
      <c r="IQ565" s="62"/>
      <c r="IR565" s="62"/>
      <c r="IS565" s="62"/>
      <c r="IT565" s="62"/>
      <c r="IU565" s="62"/>
      <c r="IV565" s="62"/>
      <c r="IW565" s="62"/>
      <c r="IX565" s="62"/>
      <c r="IY565" s="62"/>
      <c r="IZ565" s="62"/>
      <c r="JA565" s="62"/>
      <c r="JB565" s="62"/>
      <c r="JC565" s="62"/>
      <c r="JD565" s="62"/>
      <c r="JE565" s="62"/>
      <c r="JF565" s="62"/>
      <c r="JG565" s="62"/>
      <c r="JH565" s="62"/>
      <c r="JI565" s="62"/>
      <c r="JJ565" s="62"/>
      <c r="JK565" s="62"/>
      <c r="JL565" s="62"/>
      <c r="JM565" s="62"/>
      <c r="JN565" s="62"/>
      <c r="JO565" s="62"/>
      <c r="JP565" s="62"/>
      <c r="JQ565" s="62"/>
      <c r="JR565" s="62"/>
      <c r="JS565" s="62"/>
      <c r="JT565" s="62"/>
      <c r="JU565" s="62"/>
      <c r="JV565" s="62"/>
      <c r="JW565" s="62"/>
      <c r="JX565" s="62"/>
      <c r="JY565" s="62"/>
      <c r="JZ565" s="62"/>
      <c r="KA565" s="62"/>
      <c r="KB565" s="62"/>
      <c r="KC565" s="62"/>
      <c r="KD565" s="62"/>
      <c r="KE565" s="62"/>
      <c r="KF565" s="62"/>
      <c r="KG565" s="62"/>
      <c r="KH565" s="62"/>
      <c r="KI565" s="62"/>
      <c r="KJ565" s="62"/>
      <c r="KK565" s="62"/>
      <c r="KL565" s="62"/>
      <c r="KM565" s="62"/>
    </row>
    <row r="566" spans="3:299" s="13" customFormat="1" x14ac:dyDescent="0.25">
      <c r="C566" s="62"/>
      <c r="D566" s="62"/>
      <c r="E566" s="62"/>
      <c r="F566" s="62"/>
      <c r="I566" s="14"/>
      <c r="J566" s="63"/>
      <c r="K566" s="14"/>
      <c r="L566" s="63"/>
      <c r="M566" s="63"/>
      <c r="Q566" s="51"/>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c r="CS566" s="62"/>
      <c r="CT566" s="62"/>
      <c r="CU566" s="62"/>
      <c r="CV566" s="62"/>
      <c r="CW566" s="62"/>
      <c r="CX566" s="62"/>
      <c r="CY566" s="62"/>
      <c r="CZ566" s="62"/>
      <c r="DA566" s="62"/>
      <c r="DB566" s="62"/>
      <c r="DC566" s="62"/>
      <c r="DD566" s="62"/>
      <c r="DE566" s="62"/>
      <c r="DF566" s="62"/>
      <c r="DG566" s="62"/>
      <c r="DH566" s="62"/>
      <c r="DI566" s="62"/>
      <c r="DJ566" s="62"/>
      <c r="DK566" s="62"/>
      <c r="DL566" s="62"/>
      <c r="DM566" s="62"/>
      <c r="DN566" s="62"/>
      <c r="DO566" s="62"/>
      <c r="DP566" s="62"/>
      <c r="DQ566" s="62"/>
      <c r="DR566" s="62"/>
      <c r="DS566" s="62"/>
      <c r="DT566" s="62"/>
      <c r="DU566" s="62"/>
      <c r="DV566" s="62"/>
      <c r="DW566" s="62"/>
      <c r="DX566" s="62"/>
      <c r="DY566" s="62"/>
      <c r="DZ566" s="62"/>
      <c r="EA566" s="62"/>
      <c r="EB566" s="62"/>
      <c r="EC566" s="62"/>
      <c r="ED566" s="62"/>
      <c r="EE566" s="62"/>
      <c r="EF566" s="62"/>
      <c r="EG566" s="62"/>
      <c r="EH566" s="62"/>
      <c r="EI566" s="62"/>
      <c r="EJ566" s="62"/>
      <c r="EK566" s="62"/>
      <c r="EL566" s="62"/>
      <c r="EM566" s="62"/>
      <c r="EN566" s="62"/>
      <c r="EO566" s="62"/>
      <c r="EP566" s="62"/>
      <c r="EQ566" s="62"/>
      <c r="ER566" s="62"/>
      <c r="ES566" s="62"/>
      <c r="ET566" s="62"/>
      <c r="EU566" s="62"/>
      <c r="EV566" s="62"/>
      <c r="EW566" s="62"/>
      <c r="EX566" s="62"/>
      <c r="EY566" s="62"/>
      <c r="EZ566" s="62"/>
      <c r="FA566" s="62"/>
      <c r="FB566" s="62"/>
      <c r="FC566" s="62"/>
      <c r="FD566" s="62"/>
      <c r="FE566" s="62"/>
      <c r="FF566" s="62"/>
      <c r="FG566" s="62"/>
      <c r="FH566" s="62"/>
      <c r="FI566" s="62"/>
      <c r="FJ566" s="62"/>
      <c r="FK566" s="62"/>
      <c r="FL566" s="62"/>
      <c r="FM566" s="62"/>
      <c r="FN566" s="62"/>
      <c r="FO566" s="62"/>
      <c r="FP566" s="62"/>
      <c r="FQ566" s="62"/>
      <c r="FR566" s="62"/>
      <c r="FS566" s="62"/>
      <c r="FT566" s="62"/>
      <c r="FU566" s="62"/>
      <c r="FV566" s="62"/>
      <c r="FW566" s="62"/>
      <c r="FX566" s="62"/>
      <c r="FY566" s="62"/>
      <c r="FZ566" s="62"/>
      <c r="GA566" s="62"/>
      <c r="GB566" s="62"/>
      <c r="GC566" s="62"/>
      <c r="GD566" s="62"/>
      <c r="GE566" s="62"/>
      <c r="GF566" s="62"/>
      <c r="GG566" s="62"/>
      <c r="GH566" s="62"/>
      <c r="GI566" s="62"/>
      <c r="GJ566" s="62"/>
      <c r="GK566" s="62"/>
      <c r="GL566" s="62"/>
      <c r="GM566" s="62"/>
      <c r="GN566" s="62"/>
      <c r="GO566" s="62"/>
      <c r="GP566" s="62"/>
      <c r="GQ566" s="62"/>
      <c r="GR566" s="62"/>
      <c r="GS566" s="62"/>
      <c r="GT566" s="62"/>
      <c r="GU566" s="62"/>
      <c r="GV566" s="62"/>
      <c r="GW566" s="62"/>
      <c r="GX566" s="62"/>
      <c r="GY566" s="62"/>
      <c r="GZ566" s="62"/>
      <c r="HA566" s="62"/>
      <c r="HB566" s="62"/>
      <c r="HC566" s="62"/>
      <c r="HD566" s="62"/>
      <c r="HE566" s="62"/>
      <c r="HF566" s="62"/>
      <c r="HG566" s="62"/>
      <c r="HH566" s="62"/>
      <c r="HI566" s="62"/>
      <c r="HJ566" s="62"/>
      <c r="HK566" s="62"/>
      <c r="HL566" s="62"/>
      <c r="HM566" s="62"/>
      <c r="HN566" s="62"/>
      <c r="HO566" s="62"/>
      <c r="HP566" s="62"/>
      <c r="HQ566" s="62"/>
      <c r="HR566" s="62"/>
      <c r="HS566" s="62"/>
      <c r="HT566" s="62"/>
      <c r="HU566" s="62"/>
      <c r="HV566" s="62"/>
      <c r="HW566" s="62"/>
      <c r="HX566" s="62"/>
      <c r="HY566" s="62"/>
      <c r="HZ566" s="62"/>
      <c r="IA566" s="62"/>
      <c r="IB566" s="62"/>
      <c r="IC566" s="62"/>
      <c r="ID566" s="62"/>
      <c r="IE566" s="62"/>
      <c r="IF566" s="62"/>
      <c r="IG566" s="62"/>
      <c r="IH566" s="62"/>
      <c r="II566" s="62"/>
      <c r="IJ566" s="62"/>
      <c r="IK566" s="62"/>
      <c r="IL566" s="62"/>
      <c r="IM566" s="62"/>
      <c r="IN566" s="62"/>
      <c r="IO566" s="62"/>
      <c r="IP566" s="62"/>
      <c r="IQ566" s="62"/>
      <c r="IR566" s="62"/>
      <c r="IS566" s="62"/>
      <c r="IT566" s="62"/>
      <c r="IU566" s="62"/>
      <c r="IV566" s="62"/>
      <c r="IW566" s="62"/>
      <c r="IX566" s="62"/>
      <c r="IY566" s="62"/>
      <c r="IZ566" s="62"/>
      <c r="JA566" s="62"/>
      <c r="JB566" s="62"/>
      <c r="JC566" s="62"/>
      <c r="JD566" s="62"/>
      <c r="JE566" s="62"/>
      <c r="JF566" s="62"/>
      <c r="JG566" s="62"/>
      <c r="JH566" s="62"/>
      <c r="JI566" s="62"/>
      <c r="JJ566" s="62"/>
      <c r="JK566" s="62"/>
      <c r="JL566" s="62"/>
      <c r="JM566" s="62"/>
      <c r="JN566" s="62"/>
      <c r="JO566" s="62"/>
      <c r="JP566" s="62"/>
      <c r="JQ566" s="62"/>
      <c r="JR566" s="62"/>
      <c r="JS566" s="62"/>
      <c r="JT566" s="62"/>
      <c r="JU566" s="62"/>
      <c r="JV566" s="62"/>
      <c r="JW566" s="62"/>
      <c r="JX566" s="62"/>
      <c r="JY566" s="62"/>
      <c r="JZ566" s="62"/>
      <c r="KA566" s="62"/>
      <c r="KB566" s="62"/>
      <c r="KC566" s="62"/>
      <c r="KD566" s="62"/>
      <c r="KE566" s="62"/>
      <c r="KF566" s="62"/>
      <c r="KG566" s="62"/>
      <c r="KH566" s="62"/>
      <c r="KI566" s="62"/>
      <c r="KJ566" s="62"/>
      <c r="KK566" s="62"/>
      <c r="KL566" s="62"/>
      <c r="KM566" s="62"/>
    </row>
    <row r="567" spans="3:299" s="13" customFormat="1" x14ac:dyDescent="0.25">
      <c r="C567" s="62"/>
      <c r="D567" s="62"/>
      <c r="E567" s="62"/>
      <c r="F567" s="62"/>
      <c r="I567" s="14"/>
      <c r="J567" s="63"/>
      <c r="K567" s="14"/>
      <c r="L567" s="63"/>
      <c r="M567" s="63"/>
      <c r="Q567" s="51"/>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c r="CS567" s="62"/>
      <c r="CT567" s="62"/>
      <c r="CU567" s="62"/>
      <c r="CV567" s="62"/>
      <c r="CW567" s="62"/>
      <c r="CX567" s="62"/>
      <c r="CY567" s="62"/>
      <c r="CZ567" s="62"/>
      <c r="DA567" s="62"/>
      <c r="DB567" s="62"/>
      <c r="DC567" s="62"/>
      <c r="DD567" s="62"/>
      <c r="DE567" s="62"/>
      <c r="DF567" s="62"/>
      <c r="DG567" s="62"/>
      <c r="DH567" s="62"/>
      <c r="DI567" s="62"/>
      <c r="DJ567" s="62"/>
      <c r="DK567" s="62"/>
      <c r="DL567" s="62"/>
      <c r="DM567" s="62"/>
      <c r="DN567" s="62"/>
      <c r="DO567" s="62"/>
      <c r="DP567" s="62"/>
      <c r="DQ567" s="62"/>
      <c r="DR567" s="62"/>
      <c r="DS567" s="62"/>
      <c r="DT567" s="62"/>
      <c r="DU567" s="62"/>
      <c r="DV567" s="62"/>
      <c r="DW567" s="62"/>
      <c r="DX567" s="62"/>
      <c r="DY567" s="62"/>
      <c r="DZ567" s="62"/>
      <c r="EA567" s="62"/>
      <c r="EB567" s="62"/>
      <c r="EC567" s="62"/>
      <c r="ED567" s="62"/>
      <c r="EE567" s="62"/>
      <c r="EF567" s="62"/>
      <c r="EG567" s="62"/>
      <c r="EH567" s="62"/>
      <c r="EI567" s="62"/>
      <c r="EJ567" s="62"/>
      <c r="EK567" s="62"/>
      <c r="EL567" s="62"/>
      <c r="EM567" s="62"/>
      <c r="EN567" s="62"/>
      <c r="EO567" s="62"/>
      <c r="EP567" s="62"/>
      <c r="EQ567" s="62"/>
      <c r="ER567" s="62"/>
      <c r="ES567" s="62"/>
      <c r="ET567" s="62"/>
      <c r="EU567" s="62"/>
      <c r="EV567" s="62"/>
      <c r="EW567" s="62"/>
      <c r="EX567" s="62"/>
      <c r="EY567" s="62"/>
      <c r="EZ567" s="62"/>
      <c r="FA567" s="62"/>
      <c r="FB567" s="62"/>
      <c r="FC567" s="62"/>
      <c r="FD567" s="62"/>
      <c r="FE567" s="62"/>
      <c r="FF567" s="62"/>
      <c r="FG567" s="62"/>
      <c r="FH567" s="62"/>
      <c r="FI567" s="62"/>
      <c r="FJ567" s="62"/>
      <c r="FK567" s="62"/>
      <c r="FL567" s="62"/>
      <c r="FM567" s="62"/>
      <c r="FN567" s="62"/>
      <c r="FO567" s="62"/>
      <c r="FP567" s="62"/>
      <c r="FQ567" s="62"/>
      <c r="FR567" s="62"/>
      <c r="FS567" s="62"/>
      <c r="FT567" s="62"/>
      <c r="FU567" s="62"/>
      <c r="FV567" s="62"/>
      <c r="FW567" s="62"/>
      <c r="FX567" s="62"/>
      <c r="FY567" s="62"/>
      <c r="FZ567" s="62"/>
      <c r="GA567" s="62"/>
      <c r="GB567" s="62"/>
      <c r="GC567" s="62"/>
      <c r="GD567" s="62"/>
      <c r="GE567" s="62"/>
      <c r="GF567" s="62"/>
      <c r="GG567" s="62"/>
      <c r="GH567" s="62"/>
      <c r="GI567" s="62"/>
      <c r="GJ567" s="62"/>
      <c r="GK567" s="62"/>
      <c r="GL567" s="62"/>
      <c r="GM567" s="62"/>
      <c r="GN567" s="62"/>
      <c r="GO567" s="62"/>
      <c r="GP567" s="62"/>
      <c r="GQ567" s="62"/>
      <c r="GR567" s="62"/>
      <c r="GS567" s="62"/>
      <c r="GT567" s="62"/>
      <c r="GU567" s="62"/>
      <c r="GV567" s="62"/>
      <c r="GW567" s="62"/>
      <c r="GX567" s="62"/>
      <c r="GY567" s="62"/>
      <c r="GZ567" s="62"/>
      <c r="HA567" s="62"/>
      <c r="HB567" s="62"/>
      <c r="HC567" s="62"/>
      <c r="HD567" s="62"/>
      <c r="HE567" s="62"/>
      <c r="HF567" s="62"/>
      <c r="HG567" s="62"/>
      <c r="HH567" s="62"/>
      <c r="HI567" s="62"/>
      <c r="HJ567" s="62"/>
      <c r="HK567" s="62"/>
      <c r="HL567" s="62"/>
      <c r="HM567" s="62"/>
      <c r="HN567" s="62"/>
      <c r="HO567" s="62"/>
      <c r="HP567" s="62"/>
      <c r="HQ567" s="62"/>
      <c r="HR567" s="62"/>
      <c r="HS567" s="62"/>
      <c r="HT567" s="62"/>
      <c r="HU567" s="62"/>
      <c r="HV567" s="62"/>
      <c r="HW567" s="62"/>
      <c r="HX567" s="62"/>
      <c r="HY567" s="62"/>
      <c r="HZ567" s="62"/>
      <c r="IA567" s="62"/>
      <c r="IB567" s="62"/>
      <c r="IC567" s="62"/>
      <c r="ID567" s="62"/>
      <c r="IE567" s="62"/>
      <c r="IF567" s="62"/>
      <c r="IG567" s="62"/>
      <c r="IH567" s="62"/>
      <c r="II567" s="62"/>
      <c r="IJ567" s="62"/>
      <c r="IK567" s="62"/>
      <c r="IL567" s="62"/>
      <c r="IM567" s="62"/>
      <c r="IN567" s="62"/>
      <c r="IO567" s="62"/>
      <c r="IP567" s="62"/>
      <c r="IQ567" s="62"/>
      <c r="IR567" s="62"/>
      <c r="IS567" s="62"/>
      <c r="IT567" s="62"/>
      <c r="IU567" s="62"/>
      <c r="IV567" s="62"/>
      <c r="IW567" s="62"/>
      <c r="IX567" s="62"/>
      <c r="IY567" s="62"/>
      <c r="IZ567" s="62"/>
      <c r="JA567" s="62"/>
      <c r="JB567" s="62"/>
      <c r="JC567" s="62"/>
      <c r="JD567" s="62"/>
      <c r="JE567" s="62"/>
      <c r="JF567" s="62"/>
      <c r="JG567" s="62"/>
      <c r="JH567" s="62"/>
      <c r="JI567" s="62"/>
      <c r="JJ567" s="62"/>
      <c r="JK567" s="62"/>
      <c r="JL567" s="62"/>
      <c r="JM567" s="62"/>
      <c r="JN567" s="62"/>
      <c r="JO567" s="62"/>
      <c r="JP567" s="62"/>
      <c r="JQ567" s="62"/>
      <c r="JR567" s="62"/>
      <c r="JS567" s="62"/>
      <c r="JT567" s="62"/>
      <c r="JU567" s="62"/>
      <c r="JV567" s="62"/>
      <c r="JW567" s="62"/>
      <c r="JX567" s="62"/>
      <c r="JY567" s="62"/>
      <c r="JZ567" s="62"/>
      <c r="KA567" s="62"/>
      <c r="KB567" s="62"/>
      <c r="KC567" s="62"/>
      <c r="KD567" s="62"/>
      <c r="KE567" s="62"/>
      <c r="KF567" s="62"/>
      <c r="KG567" s="62"/>
      <c r="KH567" s="62"/>
      <c r="KI567" s="62"/>
      <c r="KJ567" s="62"/>
      <c r="KK567" s="62"/>
      <c r="KL567" s="62"/>
      <c r="KM567" s="62"/>
    </row>
    <row r="568" spans="3:299" s="13" customFormat="1" x14ac:dyDescent="0.25">
      <c r="C568" s="62"/>
      <c r="D568" s="62"/>
      <c r="E568" s="62"/>
      <c r="F568" s="62"/>
      <c r="I568" s="14"/>
      <c r="J568" s="63"/>
      <c r="K568" s="14"/>
      <c r="L568" s="63"/>
      <c r="M568" s="63"/>
      <c r="Q568" s="51"/>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c r="CS568" s="62"/>
      <c r="CT568" s="62"/>
      <c r="CU568" s="62"/>
      <c r="CV568" s="62"/>
      <c r="CW568" s="62"/>
      <c r="CX568" s="62"/>
      <c r="CY568" s="62"/>
      <c r="CZ568" s="62"/>
      <c r="DA568" s="62"/>
      <c r="DB568" s="62"/>
      <c r="DC568" s="62"/>
      <c r="DD568" s="62"/>
      <c r="DE568" s="62"/>
      <c r="DF568" s="62"/>
      <c r="DG568" s="62"/>
      <c r="DH568" s="62"/>
      <c r="DI568" s="62"/>
      <c r="DJ568" s="62"/>
      <c r="DK568" s="62"/>
      <c r="DL568" s="62"/>
      <c r="DM568" s="62"/>
      <c r="DN568" s="62"/>
      <c r="DO568" s="62"/>
      <c r="DP568" s="62"/>
      <c r="DQ568" s="62"/>
      <c r="DR568" s="62"/>
      <c r="DS568" s="62"/>
      <c r="DT568" s="62"/>
      <c r="DU568" s="62"/>
      <c r="DV568" s="62"/>
      <c r="DW568" s="62"/>
      <c r="DX568" s="62"/>
      <c r="DY568" s="62"/>
      <c r="DZ568" s="62"/>
      <c r="EA568" s="62"/>
      <c r="EB568" s="62"/>
      <c r="EC568" s="62"/>
      <c r="ED568" s="62"/>
      <c r="EE568" s="62"/>
      <c r="EF568" s="62"/>
      <c r="EG568" s="62"/>
      <c r="EH568" s="62"/>
      <c r="EI568" s="62"/>
      <c r="EJ568" s="62"/>
      <c r="EK568" s="62"/>
      <c r="EL568" s="62"/>
      <c r="EM568" s="62"/>
      <c r="EN568" s="62"/>
      <c r="EO568" s="62"/>
      <c r="EP568" s="62"/>
      <c r="EQ568" s="62"/>
      <c r="ER568" s="62"/>
      <c r="ES568" s="62"/>
      <c r="ET568" s="62"/>
      <c r="EU568" s="62"/>
      <c r="EV568" s="62"/>
      <c r="EW568" s="62"/>
      <c r="EX568" s="62"/>
      <c r="EY568" s="62"/>
      <c r="EZ568" s="62"/>
      <c r="FA568" s="62"/>
      <c r="FB568" s="62"/>
      <c r="FC568" s="62"/>
      <c r="FD568" s="62"/>
      <c r="FE568" s="62"/>
      <c r="FF568" s="62"/>
      <c r="FG568" s="62"/>
      <c r="FH568" s="62"/>
      <c r="FI568" s="62"/>
      <c r="FJ568" s="62"/>
      <c r="FK568" s="62"/>
      <c r="FL568" s="62"/>
      <c r="FM568" s="62"/>
      <c r="FN568" s="62"/>
      <c r="FO568" s="62"/>
      <c r="FP568" s="62"/>
      <c r="FQ568" s="62"/>
      <c r="FR568" s="62"/>
      <c r="FS568" s="62"/>
      <c r="FT568" s="62"/>
      <c r="FU568" s="62"/>
      <c r="FV568" s="62"/>
      <c r="FW568" s="62"/>
      <c r="FX568" s="62"/>
      <c r="FY568" s="62"/>
      <c r="FZ568" s="62"/>
      <c r="GA568" s="62"/>
      <c r="GB568" s="62"/>
      <c r="GC568" s="62"/>
      <c r="GD568" s="62"/>
      <c r="GE568" s="62"/>
      <c r="GF568" s="62"/>
      <c r="GG568" s="62"/>
      <c r="GH568" s="62"/>
      <c r="GI568" s="62"/>
      <c r="GJ568" s="62"/>
      <c r="GK568" s="62"/>
      <c r="GL568" s="62"/>
      <c r="GM568" s="62"/>
      <c r="GN568" s="62"/>
      <c r="GO568" s="62"/>
      <c r="GP568" s="62"/>
      <c r="GQ568" s="62"/>
      <c r="GR568" s="62"/>
      <c r="GS568" s="62"/>
      <c r="GT568" s="62"/>
      <c r="GU568" s="62"/>
      <c r="GV568" s="62"/>
      <c r="GW568" s="62"/>
      <c r="GX568" s="62"/>
      <c r="GY568" s="62"/>
      <c r="GZ568" s="62"/>
      <c r="HA568" s="62"/>
      <c r="HB568" s="62"/>
      <c r="HC568" s="62"/>
      <c r="HD568" s="62"/>
      <c r="HE568" s="62"/>
      <c r="HF568" s="62"/>
      <c r="HG568" s="62"/>
      <c r="HH568" s="62"/>
      <c r="HI568" s="62"/>
      <c r="HJ568" s="62"/>
      <c r="HK568" s="62"/>
      <c r="HL568" s="62"/>
      <c r="HM568" s="62"/>
      <c r="HN568" s="62"/>
      <c r="HO568" s="62"/>
      <c r="HP568" s="62"/>
      <c r="HQ568" s="62"/>
      <c r="HR568" s="62"/>
      <c r="HS568" s="62"/>
      <c r="HT568" s="62"/>
      <c r="HU568" s="62"/>
      <c r="HV568" s="62"/>
      <c r="HW568" s="62"/>
      <c r="HX568" s="62"/>
      <c r="HY568" s="62"/>
      <c r="HZ568" s="62"/>
      <c r="IA568" s="62"/>
      <c r="IB568" s="62"/>
      <c r="IC568" s="62"/>
      <c r="ID568" s="62"/>
      <c r="IE568" s="62"/>
      <c r="IF568" s="62"/>
      <c r="IG568" s="62"/>
      <c r="IH568" s="62"/>
      <c r="II568" s="62"/>
      <c r="IJ568" s="62"/>
      <c r="IK568" s="62"/>
      <c r="IL568" s="62"/>
      <c r="IM568" s="62"/>
      <c r="IN568" s="62"/>
      <c r="IO568" s="62"/>
      <c r="IP568" s="62"/>
      <c r="IQ568" s="62"/>
      <c r="IR568" s="62"/>
      <c r="IS568" s="62"/>
      <c r="IT568" s="62"/>
      <c r="IU568" s="62"/>
      <c r="IV568" s="62"/>
      <c r="IW568" s="62"/>
      <c r="IX568" s="62"/>
      <c r="IY568" s="62"/>
      <c r="IZ568" s="62"/>
      <c r="JA568" s="62"/>
      <c r="JB568" s="62"/>
      <c r="JC568" s="62"/>
      <c r="JD568" s="62"/>
      <c r="JE568" s="62"/>
      <c r="JF568" s="62"/>
      <c r="JG568" s="62"/>
      <c r="JH568" s="62"/>
      <c r="JI568" s="62"/>
      <c r="JJ568" s="62"/>
      <c r="JK568" s="62"/>
      <c r="JL568" s="62"/>
      <c r="JM568" s="62"/>
      <c r="JN568" s="62"/>
      <c r="JO568" s="62"/>
      <c r="JP568" s="62"/>
      <c r="JQ568" s="62"/>
      <c r="JR568" s="62"/>
      <c r="JS568" s="62"/>
      <c r="JT568" s="62"/>
      <c r="JU568" s="62"/>
      <c r="JV568" s="62"/>
      <c r="JW568" s="62"/>
      <c r="JX568" s="62"/>
      <c r="JY568" s="62"/>
      <c r="JZ568" s="62"/>
      <c r="KA568" s="62"/>
      <c r="KB568" s="62"/>
      <c r="KC568" s="62"/>
      <c r="KD568" s="62"/>
      <c r="KE568" s="62"/>
      <c r="KF568" s="62"/>
      <c r="KG568" s="62"/>
      <c r="KH568" s="62"/>
      <c r="KI568" s="62"/>
      <c r="KJ568" s="62"/>
      <c r="KK568" s="62"/>
      <c r="KL568" s="62"/>
      <c r="KM568" s="62"/>
    </row>
    <row r="569" spans="3:299" s="13" customFormat="1" x14ac:dyDescent="0.25">
      <c r="C569" s="62"/>
      <c r="D569" s="62"/>
      <c r="E569" s="62"/>
      <c r="F569" s="62"/>
      <c r="I569" s="14"/>
      <c r="J569" s="63"/>
      <c r="K569" s="14"/>
      <c r="L569" s="63"/>
      <c r="M569" s="63"/>
      <c r="Q569" s="51"/>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c r="CS569" s="62"/>
      <c r="CT569" s="62"/>
      <c r="CU569" s="62"/>
      <c r="CV569" s="62"/>
      <c r="CW569" s="62"/>
      <c r="CX569" s="62"/>
      <c r="CY569" s="62"/>
      <c r="CZ569" s="62"/>
      <c r="DA569" s="62"/>
      <c r="DB569" s="62"/>
      <c r="DC569" s="62"/>
      <c r="DD569" s="62"/>
      <c r="DE569" s="62"/>
      <c r="DF569" s="62"/>
      <c r="DG569" s="62"/>
      <c r="DH569" s="62"/>
      <c r="DI569" s="62"/>
      <c r="DJ569" s="62"/>
      <c r="DK569" s="62"/>
      <c r="DL569" s="62"/>
      <c r="DM569" s="62"/>
      <c r="DN569" s="62"/>
      <c r="DO569" s="62"/>
      <c r="DP569" s="62"/>
      <c r="DQ569" s="62"/>
      <c r="DR569" s="62"/>
      <c r="DS569" s="62"/>
      <c r="DT569" s="62"/>
      <c r="DU569" s="62"/>
      <c r="DV569" s="62"/>
      <c r="DW569" s="62"/>
      <c r="DX569" s="62"/>
      <c r="DY569" s="62"/>
      <c r="DZ569" s="62"/>
      <c r="EA569" s="62"/>
      <c r="EB569" s="62"/>
      <c r="EC569" s="62"/>
      <c r="ED569" s="62"/>
      <c r="EE569" s="62"/>
      <c r="EF569" s="62"/>
      <c r="EG569" s="62"/>
      <c r="EH569" s="62"/>
      <c r="EI569" s="62"/>
      <c r="EJ569" s="62"/>
      <c r="EK569" s="62"/>
      <c r="EL569" s="62"/>
      <c r="EM569" s="62"/>
      <c r="EN569" s="62"/>
      <c r="EO569" s="62"/>
      <c r="EP569" s="62"/>
      <c r="EQ569" s="62"/>
      <c r="ER569" s="62"/>
      <c r="ES569" s="62"/>
      <c r="ET569" s="62"/>
      <c r="EU569" s="62"/>
      <c r="EV569" s="62"/>
      <c r="EW569" s="62"/>
      <c r="EX569" s="62"/>
      <c r="EY569" s="62"/>
      <c r="EZ569" s="62"/>
      <c r="FA569" s="62"/>
      <c r="FB569" s="62"/>
      <c r="FC569" s="62"/>
      <c r="FD569" s="62"/>
      <c r="FE569" s="62"/>
      <c r="FF569" s="62"/>
      <c r="FG569" s="62"/>
      <c r="FH569" s="62"/>
      <c r="FI569" s="62"/>
      <c r="FJ569" s="62"/>
      <c r="FK569" s="62"/>
      <c r="FL569" s="62"/>
      <c r="FM569" s="62"/>
      <c r="FN569" s="62"/>
      <c r="FO569" s="62"/>
      <c r="FP569" s="62"/>
      <c r="FQ569" s="62"/>
      <c r="FR569" s="62"/>
      <c r="FS569" s="62"/>
      <c r="FT569" s="62"/>
      <c r="FU569" s="62"/>
      <c r="FV569" s="62"/>
      <c r="FW569" s="62"/>
      <c r="FX569" s="62"/>
      <c r="FY569" s="62"/>
      <c r="FZ569" s="62"/>
      <c r="GA569" s="62"/>
      <c r="GB569" s="62"/>
      <c r="GC569" s="62"/>
      <c r="GD569" s="62"/>
      <c r="GE569" s="62"/>
      <c r="GF569" s="62"/>
      <c r="GG569" s="62"/>
      <c r="GH569" s="62"/>
      <c r="GI569" s="62"/>
      <c r="GJ569" s="62"/>
      <c r="GK569" s="62"/>
      <c r="GL569" s="62"/>
      <c r="GM569" s="62"/>
      <c r="GN569" s="62"/>
      <c r="GO569" s="62"/>
      <c r="GP569" s="62"/>
      <c r="GQ569" s="62"/>
      <c r="GR569" s="62"/>
      <c r="GS569" s="62"/>
      <c r="GT569" s="62"/>
      <c r="GU569" s="62"/>
      <c r="GV569" s="62"/>
      <c r="GW569" s="62"/>
      <c r="GX569" s="62"/>
      <c r="GY569" s="62"/>
      <c r="GZ569" s="62"/>
      <c r="HA569" s="62"/>
      <c r="HB569" s="62"/>
      <c r="HC569" s="62"/>
      <c r="HD569" s="62"/>
      <c r="HE569" s="62"/>
      <c r="HF569" s="62"/>
      <c r="HG569" s="62"/>
      <c r="HH569" s="62"/>
      <c r="HI569" s="62"/>
      <c r="HJ569" s="62"/>
      <c r="HK569" s="62"/>
      <c r="HL569" s="62"/>
      <c r="HM569" s="62"/>
      <c r="HN569" s="62"/>
      <c r="HO569" s="62"/>
      <c r="HP569" s="62"/>
      <c r="HQ569" s="62"/>
      <c r="HR569" s="62"/>
      <c r="HS569" s="62"/>
      <c r="HT569" s="62"/>
      <c r="HU569" s="62"/>
      <c r="HV569" s="62"/>
      <c r="HW569" s="62"/>
      <c r="HX569" s="62"/>
      <c r="HY569" s="62"/>
      <c r="HZ569" s="62"/>
      <c r="IA569" s="62"/>
      <c r="IB569" s="62"/>
      <c r="IC569" s="62"/>
      <c r="ID569" s="62"/>
      <c r="IE569" s="62"/>
      <c r="IF569" s="62"/>
      <c r="IG569" s="62"/>
      <c r="IH569" s="62"/>
      <c r="II569" s="62"/>
      <c r="IJ569" s="62"/>
      <c r="IK569" s="62"/>
      <c r="IL569" s="62"/>
      <c r="IM569" s="62"/>
      <c r="IN569" s="62"/>
      <c r="IO569" s="62"/>
      <c r="IP569" s="62"/>
      <c r="IQ569" s="62"/>
      <c r="IR569" s="62"/>
      <c r="IS569" s="62"/>
      <c r="IT569" s="62"/>
      <c r="IU569" s="62"/>
      <c r="IV569" s="62"/>
      <c r="IW569" s="62"/>
      <c r="IX569" s="62"/>
      <c r="IY569" s="62"/>
      <c r="IZ569" s="62"/>
      <c r="JA569" s="62"/>
      <c r="JB569" s="62"/>
      <c r="JC569" s="62"/>
      <c r="JD569" s="62"/>
      <c r="JE569" s="62"/>
      <c r="JF569" s="62"/>
      <c r="JG569" s="62"/>
      <c r="JH569" s="62"/>
      <c r="JI569" s="62"/>
      <c r="JJ569" s="62"/>
      <c r="JK569" s="62"/>
      <c r="JL569" s="62"/>
      <c r="JM569" s="62"/>
      <c r="JN569" s="62"/>
      <c r="JO569" s="62"/>
      <c r="JP569" s="62"/>
      <c r="JQ569" s="62"/>
      <c r="JR569" s="62"/>
      <c r="JS569" s="62"/>
      <c r="JT569" s="62"/>
      <c r="JU569" s="62"/>
      <c r="JV569" s="62"/>
      <c r="JW569" s="62"/>
      <c r="JX569" s="62"/>
      <c r="JY569" s="62"/>
      <c r="JZ569" s="62"/>
      <c r="KA569" s="62"/>
      <c r="KB569" s="62"/>
      <c r="KC569" s="62"/>
      <c r="KD569" s="62"/>
      <c r="KE569" s="62"/>
      <c r="KF569" s="62"/>
      <c r="KG569" s="62"/>
      <c r="KH569" s="62"/>
      <c r="KI569" s="62"/>
      <c r="KJ569" s="62"/>
      <c r="KK569" s="62"/>
      <c r="KL569" s="62"/>
      <c r="KM569" s="62"/>
    </row>
    <row r="570" spans="3:299" s="13" customFormat="1" x14ac:dyDescent="0.25">
      <c r="C570" s="62"/>
      <c r="D570" s="62"/>
      <c r="E570" s="62"/>
      <c r="F570" s="62"/>
      <c r="I570" s="14"/>
      <c r="J570" s="63"/>
      <c r="K570" s="14"/>
      <c r="L570" s="63"/>
      <c r="M570" s="63"/>
      <c r="Q570" s="51"/>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c r="CS570" s="62"/>
      <c r="CT570" s="62"/>
      <c r="CU570" s="62"/>
      <c r="CV570" s="62"/>
      <c r="CW570" s="62"/>
      <c r="CX570" s="62"/>
      <c r="CY570" s="62"/>
      <c r="CZ570" s="62"/>
      <c r="DA570" s="62"/>
      <c r="DB570" s="62"/>
      <c r="DC570" s="62"/>
      <c r="DD570" s="62"/>
      <c r="DE570" s="62"/>
      <c r="DF570" s="62"/>
      <c r="DG570" s="62"/>
      <c r="DH570" s="62"/>
      <c r="DI570" s="62"/>
      <c r="DJ570" s="62"/>
      <c r="DK570" s="62"/>
      <c r="DL570" s="62"/>
      <c r="DM570" s="62"/>
      <c r="DN570" s="62"/>
      <c r="DO570" s="62"/>
      <c r="DP570" s="62"/>
      <c r="DQ570" s="62"/>
      <c r="DR570" s="62"/>
      <c r="DS570" s="62"/>
      <c r="DT570" s="62"/>
      <c r="DU570" s="62"/>
      <c r="DV570" s="62"/>
      <c r="DW570" s="62"/>
      <c r="DX570" s="62"/>
      <c r="DY570" s="62"/>
      <c r="DZ570" s="62"/>
      <c r="EA570" s="62"/>
      <c r="EB570" s="62"/>
      <c r="EC570" s="62"/>
      <c r="ED570" s="62"/>
      <c r="EE570" s="62"/>
      <c r="EF570" s="62"/>
      <c r="EG570" s="62"/>
      <c r="EH570" s="62"/>
      <c r="EI570" s="62"/>
      <c r="EJ570" s="62"/>
      <c r="EK570" s="62"/>
      <c r="EL570" s="62"/>
      <c r="EM570" s="62"/>
      <c r="EN570" s="62"/>
      <c r="EO570" s="62"/>
      <c r="EP570" s="62"/>
      <c r="EQ570" s="62"/>
      <c r="ER570" s="62"/>
      <c r="ES570" s="62"/>
      <c r="ET570" s="62"/>
      <c r="EU570" s="62"/>
      <c r="EV570" s="62"/>
      <c r="EW570" s="62"/>
      <c r="EX570" s="62"/>
      <c r="EY570" s="62"/>
      <c r="EZ570" s="62"/>
      <c r="FA570" s="62"/>
      <c r="FB570" s="62"/>
      <c r="FC570" s="62"/>
      <c r="FD570" s="62"/>
      <c r="FE570" s="62"/>
      <c r="FF570" s="62"/>
      <c r="FG570" s="62"/>
      <c r="FH570" s="62"/>
      <c r="FI570" s="62"/>
      <c r="FJ570" s="62"/>
      <c r="FK570" s="62"/>
      <c r="FL570" s="62"/>
      <c r="FM570" s="62"/>
      <c r="FN570" s="62"/>
      <c r="FO570" s="62"/>
      <c r="FP570" s="62"/>
      <c r="FQ570" s="62"/>
      <c r="FR570" s="62"/>
      <c r="FS570" s="62"/>
      <c r="FT570" s="62"/>
      <c r="FU570" s="62"/>
      <c r="FV570" s="62"/>
      <c r="FW570" s="62"/>
      <c r="FX570" s="62"/>
      <c r="FY570" s="62"/>
      <c r="FZ570" s="62"/>
      <c r="GA570" s="62"/>
      <c r="GB570" s="62"/>
      <c r="GC570" s="62"/>
      <c r="GD570" s="62"/>
      <c r="GE570" s="62"/>
      <c r="GF570" s="62"/>
      <c r="GG570" s="62"/>
      <c r="GH570" s="62"/>
      <c r="GI570" s="62"/>
      <c r="GJ570" s="62"/>
      <c r="GK570" s="62"/>
      <c r="GL570" s="62"/>
      <c r="GM570" s="62"/>
      <c r="GN570" s="62"/>
      <c r="GO570" s="62"/>
      <c r="GP570" s="62"/>
      <c r="GQ570" s="62"/>
      <c r="GR570" s="62"/>
      <c r="GS570" s="62"/>
      <c r="GT570" s="62"/>
      <c r="GU570" s="62"/>
      <c r="GV570" s="62"/>
      <c r="GW570" s="62"/>
      <c r="GX570" s="62"/>
      <c r="GY570" s="62"/>
      <c r="GZ570" s="62"/>
      <c r="HA570" s="62"/>
      <c r="HB570" s="62"/>
      <c r="HC570" s="62"/>
      <c r="HD570" s="62"/>
      <c r="HE570" s="62"/>
      <c r="HF570" s="62"/>
      <c r="HG570" s="62"/>
      <c r="HH570" s="62"/>
      <c r="HI570" s="62"/>
      <c r="HJ570" s="62"/>
      <c r="HK570" s="62"/>
      <c r="HL570" s="62"/>
      <c r="HM570" s="62"/>
      <c r="HN570" s="62"/>
      <c r="HO570" s="62"/>
      <c r="HP570" s="62"/>
      <c r="HQ570" s="62"/>
      <c r="HR570" s="62"/>
      <c r="HS570" s="62"/>
      <c r="HT570" s="62"/>
      <c r="HU570" s="62"/>
      <c r="HV570" s="62"/>
      <c r="HW570" s="62"/>
      <c r="HX570" s="62"/>
      <c r="HY570" s="62"/>
      <c r="HZ570" s="62"/>
      <c r="IA570" s="62"/>
      <c r="IB570" s="62"/>
      <c r="IC570" s="62"/>
      <c r="ID570" s="62"/>
      <c r="IE570" s="62"/>
      <c r="IF570" s="62"/>
      <c r="IG570" s="62"/>
      <c r="IH570" s="62"/>
      <c r="II570" s="62"/>
      <c r="IJ570" s="62"/>
      <c r="IK570" s="62"/>
      <c r="IL570" s="62"/>
      <c r="IM570" s="62"/>
      <c r="IN570" s="62"/>
      <c r="IO570" s="62"/>
      <c r="IP570" s="62"/>
      <c r="IQ570" s="62"/>
      <c r="IR570" s="62"/>
      <c r="IS570" s="62"/>
      <c r="IT570" s="62"/>
      <c r="IU570" s="62"/>
      <c r="IV570" s="62"/>
      <c r="IW570" s="62"/>
      <c r="IX570" s="62"/>
      <c r="IY570" s="62"/>
      <c r="IZ570" s="62"/>
      <c r="JA570" s="62"/>
      <c r="JB570" s="62"/>
      <c r="JC570" s="62"/>
      <c r="JD570" s="62"/>
      <c r="JE570" s="62"/>
      <c r="JF570" s="62"/>
      <c r="JG570" s="62"/>
      <c r="JH570" s="62"/>
      <c r="JI570" s="62"/>
      <c r="JJ570" s="62"/>
      <c r="JK570" s="62"/>
      <c r="JL570" s="62"/>
      <c r="JM570" s="62"/>
      <c r="JN570" s="62"/>
      <c r="JO570" s="62"/>
      <c r="JP570" s="62"/>
      <c r="JQ570" s="62"/>
      <c r="JR570" s="62"/>
      <c r="JS570" s="62"/>
      <c r="JT570" s="62"/>
      <c r="JU570" s="62"/>
      <c r="JV570" s="62"/>
      <c r="JW570" s="62"/>
      <c r="JX570" s="62"/>
      <c r="JY570" s="62"/>
      <c r="JZ570" s="62"/>
      <c r="KA570" s="62"/>
      <c r="KB570" s="62"/>
      <c r="KC570" s="62"/>
      <c r="KD570" s="62"/>
      <c r="KE570" s="62"/>
      <c r="KF570" s="62"/>
      <c r="KG570" s="62"/>
      <c r="KH570" s="62"/>
      <c r="KI570" s="62"/>
      <c r="KJ570" s="62"/>
      <c r="KK570" s="62"/>
      <c r="KL570" s="62"/>
      <c r="KM570" s="62"/>
    </row>
    <row r="571" spans="3:299" s="13" customFormat="1" x14ac:dyDescent="0.25">
      <c r="C571" s="62"/>
      <c r="D571" s="62"/>
      <c r="E571" s="62"/>
      <c r="F571" s="62"/>
      <c r="I571" s="14"/>
      <c r="J571" s="63"/>
      <c r="K571" s="14"/>
      <c r="L571" s="63"/>
      <c r="M571" s="63"/>
      <c r="Q571" s="51"/>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c r="CS571" s="62"/>
      <c r="CT571" s="62"/>
      <c r="CU571" s="62"/>
      <c r="CV571" s="62"/>
      <c r="CW571" s="62"/>
      <c r="CX571" s="62"/>
      <c r="CY571" s="62"/>
      <c r="CZ571" s="62"/>
      <c r="DA571" s="62"/>
      <c r="DB571" s="62"/>
      <c r="DC571" s="62"/>
      <c r="DD571" s="62"/>
      <c r="DE571" s="62"/>
      <c r="DF571" s="62"/>
      <c r="DG571" s="62"/>
      <c r="DH571" s="62"/>
      <c r="DI571" s="62"/>
      <c r="DJ571" s="62"/>
      <c r="DK571" s="62"/>
      <c r="DL571" s="62"/>
      <c r="DM571" s="62"/>
      <c r="DN571" s="62"/>
      <c r="DO571" s="62"/>
      <c r="DP571" s="62"/>
      <c r="DQ571" s="62"/>
      <c r="DR571" s="62"/>
      <c r="DS571" s="62"/>
      <c r="DT571" s="62"/>
      <c r="DU571" s="62"/>
      <c r="DV571" s="62"/>
      <c r="DW571" s="62"/>
      <c r="DX571" s="62"/>
      <c r="DY571" s="62"/>
      <c r="DZ571" s="62"/>
      <c r="EA571" s="62"/>
      <c r="EB571" s="62"/>
      <c r="EC571" s="62"/>
      <c r="ED571" s="62"/>
      <c r="EE571" s="62"/>
      <c r="EF571" s="62"/>
      <c r="EG571" s="62"/>
      <c r="EH571" s="62"/>
      <c r="EI571" s="62"/>
      <c r="EJ571" s="62"/>
      <c r="EK571" s="62"/>
      <c r="EL571" s="62"/>
      <c r="EM571" s="62"/>
      <c r="EN571" s="62"/>
      <c r="EO571" s="62"/>
      <c r="EP571" s="62"/>
      <c r="EQ571" s="62"/>
      <c r="ER571" s="62"/>
      <c r="ES571" s="62"/>
      <c r="ET571" s="62"/>
      <c r="EU571" s="62"/>
      <c r="EV571" s="62"/>
      <c r="EW571" s="62"/>
      <c r="EX571" s="62"/>
      <c r="EY571" s="62"/>
      <c r="EZ571" s="62"/>
      <c r="FA571" s="62"/>
      <c r="FB571" s="62"/>
      <c r="FC571" s="62"/>
      <c r="FD571" s="62"/>
      <c r="FE571" s="62"/>
      <c r="FF571" s="62"/>
      <c r="FG571" s="62"/>
      <c r="FH571" s="62"/>
      <c r="FI571" s="62"/>
      <c r="FJ571" s="62"/>
      <c r="FK571" s="62"/>
      <c r="FL571" s="62"/>
      <c r="FM571" s="62"/>
      <c r="FN571" s="62"/>
      <c r="FO571" s="62"/>
      <c r="FP571" s="62"/>
      <c r="FQ571" s="62"/>
      <c r="FR571" s="62"/>
      <c r="FS571" s="62"/>
      <c r="FT571" s="62"/>
      <c r="FU571" s="62"/>
      <c r="FV571" s="62"/>
      <c r="FW571" s="62"/>
      <c r="FX571" s="62"/>
      <c r="FY571" s="62"/>
      <c r="FZ571" s="62"/>
      <c r="GA571" s="62"/>
      <c r="GB571" s="62"/>
      <c r="GC571" s="62"/>
      <c r="GD571" s="62"/>
      <c r="GE571" s="62"/>
      <c r="GF571" s="62"/>
      <c r="GG571" s="62"/>
      <c r="GH571" s="62"/>
      <c r="GI571" s="62"/>
      <c r="GJ571" s="62"/>
      <c r="GK571" s="62"/>
      <c r="GL571" s="62"/>
      <c r="GM571" s="62"/>
      <c r="GN571" s="62"/>
      <c r="GO571" s="62"/>
      <c r="GP571" s="62"/>
      <c r="GQ571" s="62"/>
      <c r="GR571" s="62"/>
      <c r="GS571" s="62"/>
      <c r="GT571" s="62"/>
      <c r="GU571" s="62"/>
      <c r="GV571" s="62"/>
      <c r="GW571" s="62"/>
      <c r="GX571" s="62"/>
      <c r="GY571" s="62"/>
      <c r="GZ571" s="62"/>
      <c r="HA571" s="62"/>
      <c r="HB571" s="62"/>
      <c r="HC571" s="62"/>
      <c r="HD571" s="62"/>
      <c r="HE571" s="62"/>
      <c r="HF571" s="62"/>
      <c r="HG571" s="62"/>
      <c r="HH571" s="62"/>
      <c r="HI571" s="62"/>
      <c r="HJ571" s="62"/>
      <c r="HK571" s="62"/>
      <c r="HL571" s="62"/>
      <c r="HM571" s="62"/>
      <c r="HN571" s="62"/>
      <c r="HO571" s="62"/>
      <c r="HP571" s="62"/>
      <c r="HQ571" s="62"/>
      <c r="HR571" s="62"/>
      <c r="HS571" s="62"/>
      <c r="HT571" s="62"/>
      <c r="HU571" s="62"/>
      <c r="HV571" s="62"/>
      <c r="HW571" s="62"/>
      <c r="HX571" s="62"/>
      <c r="HY571" s="62"/>
      <c r="HZ571" s="62"/>
      <c r="IA571" s="62"/>
      <c r="IB571" s="62"/>
      <c r="IC571" s="62"/>
      <c r="ID571" s="62"/>
      <c r="IE571" s="62"/>
      <c r="IF571" s="62"/>
      <c r="IG571" s="62"/>
      <c r="IH571" s="62"/>
      <c r="II571" s="62"/>
      <c r="IJ571" s="62"/>
      <c r="IK571" s="62"/>
      <c r="IL571" s="62"/>
      <c r="IM571" s="62"/>
      <c r="IN571" s="62"/>
      <c r="IO571" s="62"/>
      <c r="IP571" s="62"/>
      <c r="IQ571" s="62"/>
      <c r="IR571" s="62"/>
      <c r="IS571" s="62"/>
      <c r="IT571" s="62"/>
      <c r="IU571" s="62"/>
      <c r="IV571" s="62"/>
      <c r="IW571" s="62"/>
      <c r="IX571" s="62"/>
      <c r="IY571" s="62"/>
      <c r="IZ571" s="62"/>
      <c r="JA571" s="62"/>
      <c r="JB571" s="62"/>
      <c r="JC571" s="62"/>
      <c r="JD571" s="62"/>
      <c r="JE571" s="62"/>
      <c r="JF571" s="62"/>
      <c r="JG571" s="62"/>
      <c r="JH571" s="62"/>
      <c r="JI571" s="62"/>
      <c r="JJ571" s="62"/>
      <c r="JK571" s="62"/>
      <c r="JL571" s="62"/>
      <c r="JM571" s="62"/>
      <c r="JN571" s="62"/>
      <c r="JO571" s="62"/>
      <c r="JP571" s="62"/>
      <c r="JQ571" s="62"/>
      <c r="JR571" s="62"/>
      <c r="JS571" s="62"/>
      <c r="JT571" s="62"/>
      <c r="JU571" s="62"/>
      <c r="JV571" s="62"/>
      <c r="JW571" s="62"/>
      <c r="JX571" s="62"/>
      <c r="JY571" s="62"/>
      <c r="JZ571" s="62"/>
      <c r="KA571" s="62"/>
      <c r="KB571" s="62"/>
      <c r="KC571" s="62"/>
      <c r="KD571" s="62"/>
      <c r="KE571" s="62"/>
      <c r="KF571" s="62"/>
      <c r="KG571" s="62"/>
      <c r="KH571" s="62"/>
      <c r="KI571" s="62"/>
      <c r="KJ571" s="62"/>
      <c r="KK571" s="62"/>
      <c r="KL571" s="62"/>
      <c r="KM571" s="62"/>
    </row>
    <row r="572" spans="3:299" s="13" customFormat="1" x14ac:dyDescent="0.25">
      <c r="C572" s="62"/>
      <c r="D572" s="62"/>
      <c r="E572" s="62"/>
      <c r="F572" s="62"/>
      <c r="I572" s="14"/>
      <c r="J572" s="63"/>
      <c r="K572" s="14"/>
      <c r="L572" s="63"/>
      <c r="M572" s="63"/>
      <c r="Q572" s="51"/>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c r="CS572" s="62"/>
      <c r="CT572" s="62"/>
      <c r="CU572" s="62"/>
      <c r="CV572" s="62"/>
      <c r="CW572" s="62"/>
      <c r="CX572" s="62"/>
      <c r="CY572" s="62"/>
      <c r="CZ572" s="62"/>
      <c r="DA572" s="62"/>
      <c r="DB572" s="62"/>
      <c r="DC572" s="62"/>
      <c r="DD572" s="62"/>
      <c r="DE572" s="62"/>
      <c r="DF572" s="62"/>
      <c r="DG572" s="62"/>
      <c r="DH572" s="62"/>
      <c r="DI572" s="62"/>
      <c r="DJ572" s="62"/>
      <c r="DK572" s="62"/>
      <c r="DL572" s="62"/>
      <c r="DM572" s="62"/>
      <c r="DN572" s="62"/>
      <c r="DO572" s="62"/>
      <c r="DP572" s="62"/>
      <c r="DQ572" s="62"/>
      <c r="DR572" s="62"/>
      <c r="DS572" s="62"/>
      <c r="DT572" s="62"/>
      <c r="DU572" s="62"/>
      <c r="DV572" s="62"/>
      <c r="DW572" s="62"/>
      <c r="DX572" s="62"/>
      <c r="DY572" s="62"/>
      <c r="DZ572" s="62"/>
      <c r="EA572" s="62"/>
      <c r="EB572" s="62"/>
      <c r="EC572" s="62"/>
      <c r="ED572" s="62"/>
      <c r="EE572" s="62"/>
      <c r="EF572" s="62"/>
      <c r="EG572" s="62"/>
      <c r="EH572" s="62"/>
      <c r="EI572" s="62"/>
      <c r="EJ572" s="62"/>
      <c r="EK572" s="62"/>
      <c r="EL572" s="62"/>
      <c r="EM572" s="62"/>
      <c r="EN572" s="62"/>
      <c r="EO572" s="62"/>
      <c r="EP572" s="62"/>
      <c r="EQ572" s="62"/>
      <c r="ER572" s="62"/>
      <c r="ES572" s="62"/>
      <c r="ET572" s="62"/>
      <c r="EU572" s="62"/>
      <c r="EV572" s="62"/>
      <c r="EW572" s="62"/>
      <c r="EX572" s="62"/>
      <c r="EY572" s="62"/>
      <c r="EZ572" s="62"/>
      <c r="FA572" s="62"/>
      <c r="FB572" s="62"/>
      <c r="FC572" s="62"/>
      <c r="FD572" s="62"/>
      <c r="FE572" s="62"/>
      <c r="FF572" s="62"/>
      <c r="FG572" s="62"/>
      <c r="FH572" s="62"/>
      <c r="FI572" s="62"/>
      <c r="FJ572" s="62"/>
      <c r="FK572" s="62"/>
      <c r="FL572" s="62"/>
      <c r="FM572" s="62"/>
      <c r="FN572" s="62"/>
      <c r="FO572" s="62"/>
      <c r="FP572" s="62"/>
      <c r="FQ572" s="62"/>
      <c r="FR572" s="62"/>
      <c r="FS572" s="62"/>
      <c r="FT572" s="62"/>
      <c r="FU572" s="62"/>
      <c r="FV572" s="62"/>
      <c r="FW572" s="62"/>
      <c r="FX572" s="62"/>
      <c r="FY572" s="62"/>
      <c r="FZ572" s="62"/>
      <c r="GA572" s="62"/>
      <c r="GB572" s="62"/>
      <c r="GC572" s="62"/>
      <c r="GD572" s="62"/>
      <c r="GE572" s="62"/>
      <c r="GF572" s="62"/>
      <c r="GG572" s="62"/>
      <c r="GH572" s="62"/>
      <c r="GI572" s="62"/>
      <c r="GJ572" s="62"/>
      <c r="GK572" s="62"/>
      <c r="GL572" s="62"/>
      <c r="GM572" s="62"/>
      <c r="GN572" s="62"/>
      <c r="GO572" s="62"/>
      <c r="GP572" s="62"/>
      <c r="GQ572" s="62"/>
      <c r="GR572" s="62"/>
      <c r="GS572" s="62"/>
      <c r="GT572" s="62"/>
      <c r="GU572" s="62"/>
      <c r="GV572" s="62"/>
      <c r="GW572" s="62"/>
      <c r="GX572" s="62"/>
      <c r="GY572" s="62"/>
      <c r="GZ572" s="62"/>
      <c r="HA572" s="62"/>
      <c r="HB572" s="62"/>
      <c r="HC572" s="62"/>
      <c r="HD572" s="62"/>
      <c r="HE572" s="62"/>
      <c r="HF572" s="62"/>
      <c r="HG572" s="62"/>
      <c r="HH572" s="62"/>
      <c r="HI572" s="62"/>
      <c r="HJ572" s="62"/>
      <c r="HK572" s="62"/>
      <c r="HL572" s="62"/>
      <c r="HM572" s="62"/>
      <c r="HN572" s="62"/>
      <c r="HO572" s="62"/>
      <c r="HP572" s="62"/>
      <c r="HQ572" s="62"/>
      <c r="HR572" s="62"/>
      <c r="HS572" s="62"/>
      <c r="HT572" s="62"/>
      <c r="HU572" s="62"/>
      <c r="HV572" s="62"/>
      <c r="HW572" s="62"/>
      <c r="HX572" s="62"/>
      <c r="HY572" s="62"/>
      <c r="HZ572" s="62"/>
      <c r="IA572" s="62"/>
      <c r="IB572" s="62"/>
      <c r="IC572" s="62"/>
      <c r="ID572" s="62"/>
      <c r="IE572" s="62"/>
      <c r="IF572" s="62"/>
      <c r="IG572" s="62"/>
      <c r="IH572" s="62"/>
      <c r="II572" s="62"/>
      <c r="IJ572" s="62"/>
      <c r="IK572" s="62"/>
      <c r="IL572" s="62"/>
      <c r="IM572" s="62"/>
      <c r="IN572" s="62"/>
      <c r="IO572" s="62"/>
      <c r="IP572" s="62"/>
      <c r="IQ572" s="62"/>
      <c r="IR572" s="62"/>
      <c r="IS572" s="62"/>
      <c r="IT572" s="62"/>
      <c r="IU572" s="62"/>
      <c r="IV572" s="62"/>
      <c r="IW572" s="62"/>
      <c r="IX572" s="62"/>
      <c r="IY572" s="62"/>
      <c r="IZ572" s="62"/>
      <c r="JA572" s="62"/>
      <c r="JB572" s="62"/>
      <c r="JC572" s="62"/>
      <c r="JD572" s="62"/>
      <c r="JE572" s="62"/>
      <c r="JF572" s="62"/>
      <c r="JG572" s="62"/>
      <c r="JH572" s="62"/>
      <c r="JI572" s="62"/>
      <c r="JJ572" s="62"/>
      <c r="JK572" s="62"/>
      <c r="JL572" s="62"/>
      <c r="JM572" s="62"/>
      <c r="JN572" s="62"/>
      <c r="JO572" s="62"/>
      <c r="JP572" s="62"/>
      <c r="JQ572" s="62"/>
      <c r="JR572" s="62"/>
      <c r="JS572" s="62"/>
      <c r="JT572" s="62"/>
      <c r="JU572" s="62"/>
      <c r="JV572" s="62"/>
      <c r="JW572" s="62"/>
      <c r="JX572" s="62"/>
      <c r="JY572" s="62"/>
      <c r="JZ572" s="62"/>
      <c r="KA572" s="62"/>
      <c r="KB572" s="62"/>
      <c r="KC572" s="62"/>
      <c r="KD572" s="62"/>
      <c r="KE572" s="62"/>
      <c r="KF572" s="62"/>
      <c r="KG572" s="62"/>
      <c r="KH572" s="62"/>
      <c r="KI572" s="62"/>
      <c r="KJ572" s="62"/>
      <c r="KK572" s="62"/>
      <c r="KL572" s="62"/>
      <c r="KM572" s="62"/>
    </row>
    <row r="573" spans="3:299" s="13" customFormat="1" x14ac:dyDescent="0.25">
      <c r="C573" s="62"/>
      <c r="D573" s="62"/>
      <c r="E573" s="62"/>
      <c r="F573" s="62"/>
      <c r="I573" s="14"/>
      <c r="J573" s="63"/>
      <c r="K573" s="14"/>
      <c r="L573" s="63"/>
      <c r="M573" s="63"/>
      <c r="Q573" s="51"/>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c r="CS573" s="62"/>
      <c r="CT573" s="62"/>
      <c r="CU573" s="62"/>
      <c r="CV573" s="62"/>
      <c r="CW573" s="62"/>
      <c r="CX573" s="62"/>
      <c r="CY573" s="62"/>
      <c r="CZ573" s="62"/>
      <c r="DA573" s="62"/>
      <c r="DB573" s="62"/>
      <c r="DC573" s="62"/>
      <c r="DD573" s="62"/>
      <c r="DE573" s="62"/>
      <c r="DF573" s="62"/>
      <c r="DG573" s="62"/>
      <c r="DH573" s="62"/>
      <c r="DI573" s="62"/>
      <c r="DJ573" s="62"/>
      <c r="DK573" s="62"/>
      <c r="DL573" s="62"/>
      <c r="DM573" s="62"/>
      <c r="DN573" s="62"/>
      <c r="DO573" s="62"/>
      <c r="DP573" s="62"/>
      <c r="DQ573" s="62"/>
      <c r="DR573" s="62"/>
      <c r="DS573" s="62"/>
      <c r="DT573" s="62"/>
      <c r="DU573" s="62"/>
      <c r="DV573" s="62"/>
      <c r="DW573" s="62"/>
      <c r="DX573" s="62"/>
      <c r="DY573" s="62"/>
      <c r="DZ573" s="62"/>
      <c r="EA573" s="62"/>
      <c r="EB573" s="62"/>
      <c r="EC573" s="62"/>
      <c r="ED573" s="62"/>
      <c r="EE573" s="62"/>
      <c r="EF573" s="62"/>
      <c r="EG573" s="62"/>
      <c r="EH573" s="62"/>
      <c r="EI573" s="62"/>
      <c r="EJ573" s="62"/>
      <c r="EK573" s="62"/>
      <c r="EL573" s="62"/>
      <c r="EM573" s="62"/>
      <c r="EN573" s="62"/>
      <c r="EO573" s="62"/>
      <c r="EP573" s="62"/>
      <c r="EQ573" s="62"/>
      <c r="ER573" s="62"/>
      <c r="ES573" s="62"/>
      <c r="ET573" s="62"/>
      <c r="EU573" s="62"/>
      <c r="EV573" s="62"/>
      <c r="EW573" s="62"/>
      <c r="EX573" s="62"/>
      <c r="EY573" s="62"/>
      <c r="EZ573" s="62"/>
      <c r="FA573" s="62"/>
      <c r="FB573" s="62"/>
      <c r="FC573" s="62"/>
      <c r="FD573" s="62"/>
      <c r="FE573" s="62"/>
      <c r="FF573" s="62"/>
      <c r="FG573" s="62"/>
      <c r="FH573" s="62"/>
      <c r="FI573" s="62"/>
      <c r="FJ573" s="62"/>
      <c r="FK573" s="62"/>
      <c r="FL573" s="62"/>
      <c r="FM573" s="62"/>
      <c r="FN573" s="62"/>
      <c r="FO573" s="62"/>
      <c r="FP573" s="62"/>
      <c r="FQ573" s="62"/>
      <c r="FR573" s="62"/>
      <c r="FS573" s="62"/>
      <c r="FT573" s="62"/>
      <c r="FU573" s="62"/>
      <c r="FV573" s="62"/>
      <c r="FW573" s="62"/>
      <c r="FX573" s="62"/>
      <c r="FY573" s="62"/>
      <c r="FZ573" s="62"/>
      <c r="GA573" s="62"/>
      <c r="GB573" s="62"/>
      <c r="GC573" s="62"/>
      <c r="GD573" s="62"/>
      <c r="GE573" s="62"/>
      <c r="GF573" s="62"/>
      <c r="GG573" s="62"/>
      <c r="GH573" s="62"/>
      <c r="GI573" s="62"/>
      <c r="GJ573" s="62"/>
      <c r="GK573" s="62"/>
      <c r="GL573" s="62"/>
      <c r="GM573" s="62"/>
      <c r="GN573" s="62"/>
      <c r="GO573" s="62"/>
      <c r="GP573" s="62"/>
      <c r="GQ573" s="62"/>
      <c r="GR573" s="62"/>
      <c r="GS573" s="62"/>
      <c r="GT573" s="62"/>
      <c r="GU573" s="62"/>
      <c r="GV573" s="62"/>
      <c r="GW573" s="62"/>
      <c r="GX573" s="62"/>
      <c r="GY573" s="62"/>
      <c r="GZ573" s="62"/>
      <c r="HA573" s="62"/>
      <c r="HB573" s="62"/>
      <c r="HC573" s="62"/>
      <c r="HD573" s="62"/>
      <c r="HE573" s="62"/>
      <c r="HF573" s="62"/>
      <c r="HG573" s="62"/>
      <c r="HH573" s="62"/>
      <c r="HI573" s="62"/>
      <c r="HJ573" s="62"/>
      <c r="HK573" s="62"/>
      <c r="HL573" s="62"/>
      <c r="HM573" s="62"/>
      <c r="HN573" s="62"/>
      <c r="HO573" s="62"/>
      <c r="HP573" s="62"/>
      <c r="HQ573" s="62"/>
      <c r="HR573" s="62"/>
      <c r="HS573" s="62"/>
      <c r="HT573" s="62"/>
      <c r="HU573" s="62"/>
      <c r="HV573" s="62"/>
      <c r="HW573" s="62"/>
      <c r="HX573" s="62"/>
      <c r="HY573" s="62"/>
      <c r="HZ573" s="62"/>
      <c r="IA573" s="62"/>
      <c r="IB573" s="62"/>
      <c r="IC573" s="62"/>
      <c r="ID573" s="62"/>
      <c r="IE573" s="62"/>
      <c r="IF573" s="62"/>
      <c r="IG573" s="62"/>
      <c r="IH573" s="62"/>
      <c r="II573" s="62"/>
      <c r="IJ573" s="62"/>
      <c r="IK573" s="62"/>
      <c r="IL573" s="62"/>
      <c r="IM573" s="62"/>
      <c r="IN573" s="62"/>
      <c r="IO573" s="62"/>
      <c r="IP573" s="62"/>
      <c r="IQ573" s="62"/>
      <c r="IR573" s="62"/>
      <c r="IS573" s="62"/>
      <c r="IT573" s="62"/>
      <c r="IU573" s="62"/>
      <c r="IV573" s="62"/>
      <c r="IW573" s="62"/>
      <c r="IX573" s="62"/>
      <c r="IY573" s="62"/>
      <c r="IZ573" s="62"/>
      <c r="JA573" s="62"/>
      <c r="JB573" s="62"/>
      <c r="JC573" s="62"/>
      <c r="JD573" s="62"/>
      <c r="JE573" s="62"/>
      <c r="JF573" s="62"/>
      <c r="JG573" s="62"/>
      <c r="JH573" s="62"/>
      <c r="JI573" s="62"/>
      <c r="JJ573" s="62"/>
      <c r="JK573" s="62"/>
      <c r="JL573" s="62"/>
      <c r="JM573" s="62"/>
      <c r="JN573" s="62"/>
      <c r="JO573" s="62"/>
      <c r="JP573" s="62"/>
      <c r="JQ573" s="62"/>
      <c r="JR573" s="62"/>
      <c r="JS573" s="62"/>
      <c r="JT573" s="62"/>
      <c r="JU573" s="62"/>
      <c r="JV573" s="62"/>
      <c r="JW573" s="62"/>
      <c r="JX573" s="62"/>
      <c r="JY573" s="62"/>
      <c r="JZ573" s="62"/>
      <c r="KA573" s="62"/>
      <c r="KB573" s="62"/>
      <c r="KC573" s="62"/>
      <c r="KD573" s="62"/>
      <c r="KE573" s="62"/>
      <c r="KF573" s="62"/>
      <c r="KG573" s="62"/>
      <c r="KH573" s="62"/>
      <c r="KI573" s="62"/>
      <c r="KJ573" s="62"/>
      <c r="KK573" s="62"/>
      <c r="KL573" s="62"/>
      <c r="KM573" s="62"/>
    </row>
    <row r="574" spans="3:299" s="13" customFormat="1" x14ac:dyDescent="0.25">
      <c r="C574" s="62"/>
      <c r="D574" s="62"/>
      <c r="E574" s="62"/>
      <c r="F574" s="62"/>
      <c r="I574" s="14"/>
      <c r="J574" s="63"/>
      <c r="K574" s="14"/>
      <c r="L574" s="63"/>
      <c r="M574" s="63"/>
      <c r="Q574" s="51"/>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c r="CS574" s="62"/>
      <c r="CT574" s="62"/>
      <c r="CU574" s="62"/>
      <c r="CV574" s="62"/>
      <c r="CW574" s="62"/>
      <c r="CX574" s="62"/>
      <c r="CY574" s="62"/>
      <c r="CZ574" s="62"/>
      <c r="DA574" s="62"/>
      <c r="DB574" s="62"/>
      <c r="DC574" s="62"/>
      <c r="DD574" s="62"/>
      <c r="DE574" s="62"/>
      <c r="DF574" s="62"/>
      <c r="DG574" s="62"/>
      <c r="DH574" s="62"/>
      <c r="DI574" s="62"/>
      <c r="DJ574" s="62"/>
      <c r="DK574" s="62"/>
      <c r="DL574" s="62"/>
      <c r="DM574" s="62"/>
      <c r="DN574" s="62"/>
      <c r="DO574" s="62"/>
      <c r="DP574" s="62"/>
      <c r="DQ574" s="62"/>
      <c r="DR574" s="62"/>
      <c r="DS574" s="62"/>
      <c r="DT574" s="62"/>
      <c r="DU574" s="62"/>
      <c r="DV574" s="62"/>
      <c r="DW574" s="62"/>
      <c r="DX574" s="62"/>
      <c r="DY574" s="62"/>
      <c r="DZ574" s="62"/>
      <c r="EA574" s="62"/>
      <c r="EB574" s="62"/>
      <c r="EC574" s="62"/>
      <c r="ED574" s="62"/>
      <c r="EE574" s="62"/>
      <c r="EF574" s="62"/>
      <c r="EG574" s="62"/>
      <c r="EH574" s="62"/>
      <c r="EI574" s="62"/>
      <c r="EJ574" s="62"/>
      <c r="EK574" s="62"/>
      <c r="EL574" s="62"/>
      <c r="EM574" s="62"/>
      <c r="EN574" s="62"/>
      <c r="EO574" s="62"/>
      <c r="EP574" s="62"/>
      <c r="EQ574" s="62"/>
      <c r="ER574" s="62"/>
      <c r="ES574" s="62"/>
      <c r="ET574" s="62"/>
      <c r="EU574" s="62"/>
      <c r="EV574" s="62"/>
      <c r="EW574" s="62"/>
      <c r="EX574" s="62"/>
      <c r="EY574" s="62"/>
      <c r="EZ574" s="62"/>
      <c r="FA574" s="62"/>
      <c r="FB574" s="62"/>
      <c r="FC574" s="62"/>
      <c r="FD574" s="62"/>
      <c r="FE574" s="62"/>
      <c r="FF574" s="62"/>
      <c r="FG574" s="62"/>
      <c r="FH574" s="62"/>
      <c r="FI574" s="62"/>
      <c r="FJ574" s="62"/>
      <c r="FK574" s="62"/>
      <c r="FL574" s="62"/>
      <c r="FM574" s="62"/>
      <c r="FN574" s="62"/>
      <c r="FO574" s="62"/>
      <c r="FP574" s="62"/>
      <c r="FQ574" s="62"/>
      <c r="FR574" s="62"/>
      <c r="FS574" s="62"/>
      <c r="FT574" s="62"/>
      <c r="FU574" s="62"/>
      <c r="FV574" s="62"/>
      <c r="FW574" s="62"/>
      <c r="FX574" s="62"/>
      <c r="FY574" s="62"/>
      <c r="FZ574" s="62"/>
      <c r="GA574" s="62"/>
      <c r="GB574" s="62"/>
      <c r="GC574" s="62"/>
      <c r="GD574" s="62"/>
      <c r="GE574" s="62"/>
      <c r="GF574" s="62"/>
      <c r="GG574" s="62"/>
      <c r="GH574" s="62"/>
      <c r="GI574" s="62"/>
      <c r="GJ574" s="62"/>
      <c r="GK574" s="62"/>
      <c r="GL574" s="62"/>
      <c r="GM574" s="62"/>
      <c r="GN574" s="62"/>
      <c r="GO574" s="62"/>
      <c r="GP574" s="62"/>
      <c r="GQ574" s="62"/>
      <c r="GR574" s="62"/>
      <c r="GS574" s="62"/>
      <c r="GT574" s="62"/>
      <c r="GU574" s="62"/>
      <c r="GV574" s="62"/>
      <c r="GW574" s="62"/>
      <c r="GX574" s="62"/>
      <c r="GY574" s="62"/>
      <c r="GZ574" s="62"/>
      <c r="HA574" s="62"/>
      <c r="HB574" s="62"/>
      <c r="HC574" s="62"/>
      <c r="HD574" s="62"/>
      <c r="HE574" s="62"/>
      <c r="HF574" s="62"/>
      <c r="HG574" s="62"/>
      <c r="HH574" s="62"/>
      <c r="HI574" s="62"/>
      <c r="HJ574" s="62"/>
      <c r="HK574" s="62"/>
      <c r="HL574" s="62"/>
      <c r="HM574" s="62"/>
      <c r="HN574" s="62"/>
      <c r="HO574" s="62"/>
      <c r="HP574" s="62"/>
      <c r="HQ574" s="62"/>
      <c r="HR574" s="62"/>
      <c r="HS574" s="62"/>
      <c r="HT574" s="62"/>
      <c r="HU574" s="62"/>
      <c r="HV574" s="62"/>
      <c r="HW574" s="62"/>
      <c r="HX574" s="62"/>
      <c r="HY574" s="62"/>
      <c r="HZ574" s="62"/>
      <c r="IA574" s="62"/>
      <c r="IB574" s="62"/>
      <c r="IC574" s="62"/>
      <c r="ID574" s="62"/>
      <c r="IE574" s="62"/>
      <c r="IF574" s="62"/>
      <c r="IG574" s="62"/>
      <c r="IH574" s="62"/>
      <c r="II574" s="62"/>
      <c r="IJ574" s="62"/>
      <c r="IK574" s="62"/>
      <c r="IL574" s="62"/>
      <c r="IM574" s="62"/>
      <c r="IN574" s="62"/>
      <c r="IO574" s="62"/>
      <c r="IP574" s="62"/>
      <c r="IQ574" s="62"/>
      <c r="IR574" s="62"/>
      <c r="IS574" s="62"/>
      <c r="IT574" s="62"/>
      <c r="IU574" s="62"/>
      <c r="IV574" s="62"/>
      <c r="IW574" s="62"/>
      <c r="IX574" s="62"/>
      <c r="IY574" s="62"/>
      <c r="IZ574" s="62"/>
      <c r="JA574" s="62"/>
      <c r="JB574" s="62"/>
      <c r="JC574" s="62"/>
      <c r="JD574" s="62"/>
      <c r="JE574" s="62"/>
      <c r="JF574" s="62"/>
      <c r="JG574" s="62"/>
      <c r="JH574" s="62"/>
      <c r="JI574" s="62"/>
      <c r="JJ574" s="62"/>
      <c r="JK574" s="62"/>
      <c r="JL574" s="62"/>
      <c r="JM574" s="62"/>
      <c r="JN574" s="62"/>
      <c r="JO574" s="62"/>
      <c r="JP574" s="62"/>
      <c r="JQ574" s="62"/>
      <c r="JR574" s="62"/>
      <c r="JS574" s="62"/>
      <c r="JT574" s="62"/>
      <c r="JU574" s="62"/>
      <c r="JV574" s="62"/>
      <c r="JW574" s="62"/>
      <c r="JX574" s="62"/>
      <c r="JY574" s="62"/>
      <c r="JZ574" s="62"/>
      <c r="KA574" s="62"/>
      <c r="KB574" s="62"/>
      <c r="KC574" s="62"/>
      <c r="KD574" s="62"/>
      <c r="KE574" s="62"/>
      <c r="KF574" s="62"/>
      <c r="KG574" s="62"/>
      <c r="KH574" s="62"/>
      <c r="KI574" s="62"/>
      <c r="KJ574" s="62"/>
      <c r="KK574" s="62"/>
      <c r="KL574" s="62"/>
      <c r="KM574" s="62"/>
    </row>
    <row r="575" spans="3:299" s="13" customFormat="1" x14ac:dyDescent="0.25">
      <c r="C575" s="62"/>
      <c r="D575" s="62"/>
      <c r="E575" s="62"/>
      <c r="F575" s="62"/>
      <c r="I575" s="14"/>
      <c r="J575" s="63"/>
      <c r="K575" s="14"/>
      <c r="L575" s="63"/>
      <c r="M575" s="63"/>
      <c r="Q575" s="51"/>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c r="CS575" s="62"/>
      <c r="CT575" s="62"/>
      <c r="CU575" s="62"/>
      <c r="CV575" s="62"/>
      <c r="CW575" s="62"/>
      <c r="CX575" s="62"/>
      <c r="CY575" s="62"/>
      <c r="CZ575" s="62"/>
      <c r="DA575" s="62"/>
      <c r="DB575" s="62"/>
      <c r="DC575" s="62"/>
      <c r="DD575" s="62"/>
      <c r="DE575" s="62"/>
      <c r="DF575" s="62"/>
      <c r="DG575" s="62"/>
      <c r="DH575" s="62"/>
      <c r="DI575" s="62"/>
      <c r="DJ575" s="62"/>
      <c r="DK575" s="62"/>
      <c r="DL575" s="62"/>
      <c r="DM575" s="62"/>
      <c r="DN575" s="62"/>
      <c r="DO575" s="62"/>
      <c r="DP575" s="62"/>
      <c r="DQ575" s="62"/>
      <c r="DR575" s="62"/>
      <c r="DS575" s="62"/>
      <c r="DT575" s="62"/>
      <c r="DU575" s="62"/>
      <c r="DV575" s="62"/>
      <c r="DW575" s="62"/>
      <c r="DX575" s="62"/>
      <c r="DY575" s="62"/>
      <c r="DZ575" s="62"/>
      <c r="EA575" s="62"/>
      <c r="EB575" s="62"/>
      <c r="EC575" s="62"/>
      <c r="ED575" s="62"/>
      <c r="EE575" s="62"/>
      <c r="EF575" s="62"/>
      <c r="EG575" s="62"/>
      <c r="EH575" s="62"/>
      <c r="EI575" s="62"/>
      <c r="EJ575" s="62"/>
      <c r="EK575" s="62"/>
      <c r="EL575" s="62"/>
      <c r="EM575" s="62"/>
      <c r="EN575" s="62"/>
      <c r="EO575" s="62"/>
      <c r="EP575" s="62"/>
      <c r="EQ575" s="62"/>
      <c r="ER575" s="62"/>
      <c r="ES575" s="62"/>
      <c r="ET575" s="62"/>
      <c r="EU575" s="62"/>
      <c r="EV575" s="62"/>
      <c r="EW575" s="62"/>
      <c r="EX575" s="62"/>
      <c r="EY575" s="62"/>
      <c r="EZ575" s="62"/>
      <c r="FA575" s="62"/>
      <c r="FB575" s="62"/>
      <c r="FC575" s="62"/>
      <c r="FD575" s="62"/>
      <c r="FE575" s="62"/>
      <c r="FF575" s="62"/>
      <c r="FG575" s="62"/>
      <c r="FH575" s="62"/>
      <c r="FI575" s="62"/>
      <c r="FJ575" s="62"/>
      <c r="FK575" s="62"/>
      <c r="FL575" s="62"/>
      <c r="FM575" s="62"/>
      <c r="FN575" s="62"/>
      <c r="FO575" s="62"/>
      <c r="FP575" s="62"/>
      <c r="FQ575" s="62"/>
      <c r="FR575" s="62"/>
      <c r="FS575" s="62"/>
      <c r="FT575" s="62"/>
      <c r="FU575" s="62"/>
      <c r="FV575" s="62"/>
      <c r="FW575" s="62"/>
      <c r="FX575" s="62"/>
      <c r="FY575" s="62"/>
      <c r="FZ575" s="62"/>
      <c r="GA575" s="62"/>
      <c r="GB575" s="62"/>
      <c r="GC575" s="62"/>
      <c r="GD575" s="62"/>
      <c r="GE575" s="62"/>
      <c r="GF575" s="62"/>
      <c r="GG575" s="62"/>
      <c r="GH575" s="62"/>
      <c r="GI575" s="62"/>
      <c r="GJ575" s="62"/>
      <c r="GK575" s="62"/>
      <c r="GL575" s="62"/>
      <c r="GM575" s="62"/>
      <c r="GN575" s="62"/>
      <c r="GO575" s="62"/>
      <c r="GP575" s="62"/>
      <c r="GQ575" s="62"/>
      <c r="GR575" s="62"/>
      <c r="GS575" s="62"/>
      <c r="GT575" s="62"/>
      <c r="GU575" s="62"/>
      <c r="GV575" s="62"/>
      <c r="GW575" s="62"/>
      <c r="GX575" s="62"/>
      <c r="GY575" s="62"/>
      <c r="GZ575" s="62"/>
      <c r="HA575" s="62"/>
      <c r="HB575" s="62"/>
      <c r="HC575" s="62"/>
      <c r="HD575" s="62"/>
      <c r="HE575" s="62"/>
      <c r="HF575" s="62"/>
      <c r="HG575" s="62"/>
      <c r="HH575" s="62"/>
      <c r="HI575" s="62"/>
      <c r="HJ575" s="62"/>
      <c r="HK575" s="62"/>
      <c r="HL575" s="62"/>
      <c r="HM575" s="62"/>
      <c r="HN575" s="62"/>
      <c r="HO575" s="62"/>
      <c r="HP575" s="62"/>
      <c r="HQ575" s="62"/>
      <c r="HR575" s="62"/>
      <c r="HS575" s="62"/>
      <c r="HT575" s="62"/>
      <c r="HU575" s="62"/>
      <c r="HV575" s="62"/>
      <c r="HW575" s="62"/>
      <c r="HX575" s="62"/>
      <c r="HY575" s="62"/>
      <c r="HZ575" s="62"/>
      <c r="IA575" s="62"/>
      <c r="IB575" s="62"/>
      <c r="IC575" s="62"/>
      <c r="ID575" s="62"/>
      <c r="IE575" s="62"/>
      <c r="IF575" s="62"/>
      <c r="IG575" s="62"/>
      <c r="IH575" s="62"/>
      <c r="II575" s="62"/>
      <c r="IJ575" s="62"/>
      <c r="IK575" s="62"/>
      <c r="IL575" s="62"/>
      <c r="IM575" s="62"/>
      <c r="IN575" s="62"/>
      <c r="IO575" s="62"/>
      <c r="IP575" s="62"/>
      <c r="IQ575" s="62"/>
      <c r="IR575" s="62"/>
      <c r="IS575" s="62"/>
      <c r="IT575" s="62"/>
      <c r="IU575" s="62"/>
      <c r="IV575" s="62"/>
      <c r="IW575" s="62"/>
      <c r="IX575" s="62"/>
      <c r="IY575" s="62"/>
      <c r="IZ575" s="62"/>
      <c r="JA575" s="62"/>
      <c r="JB575" s="62"/>
      <c r="JC575" s="62"/>
      <c r="JD575" s="62"/>
      <c r="JE575" s="62"/>
      <c r="JF575" s="62"/>
      <c r="JG575" s="62"/>
      <c r="JH575" s="62"/>
      <c r="JI575" s="62"/>
      <c r="JJ575" s="62"/>
      <c r="JK575" s="62"/>
      <c r="JL575" s="62"/>
      <c r="JM575" s="62"/>
      <c r="JN575" s="62"/>
      <c r="JO575" s="62"/>
      <c r="JP575" s="62"/>
      <c r="JQ575" s="62"/>
      <c r="JR575" s="62"/>
      <c r="JS575" s="62"/>
      <c r="JT575" s="62"/>
      <c r="JU575" s="62"/>
      <c r="JV575" s="62"/>
      <c r="JW575" s="62"/>
      <c r="JX575" s="62"/>
      <c r="JY575" s="62"/>
      <c r="JZ575" s="62"/>
      <c r="KA575" s="62"/>
      <c r="KB575" s="62"/>
      <c r="KC575" s="62"/>
      <c r="KD575" s="62"/>
      <c r="KE575" s="62"/>
      <c r="KF575" s="62"/>
      <c r="KG575" s="62"/>
      <c r="KH575" s="62"/>
      <c r="KI575" s="62"/>
      <c r="KJ575" s="62"/>
      <c r="KK575" s="62"/>
      <c r="KL575" s="62"/>
      <c r="KM575" s="62"/>
    </row>
    <row r="576" spans="3:299" s="13" customFormat="1" x14ac:dyDescent="0.25">
      <c r="C576" s="62"/>
      <c r="D576" s="62"/>
      <c r="E576" s="62"/>
      <c r="F576" s="62"/>
      <c r="I576" s="14"/>
      <c r="J576" s="63"/>
      <c r="K576" s="14"/>
      <c r="L576" s="63"/>
      <c r="M576" s="63"/>
      <c r="Q576" s="51"/>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c r="CS576" s="62"/>
      <c r="CT576" s="62"/>
      <c r="CU576" s="62"/>
      <c r="CV576" s="62"/>
      <c r="CW576" s="62"/>
      <c r="CX576" s="62"/>
      <c r="CY576" s="62"/>
      <c r="CZ576" s="62"/>
      <c r="DA576" s="62"/>
      <c r="DB576" s="62"/>
      <c r="DC576" s="62"/>
      <c r="DD576" s="62"/>
      <c r="DE576" s="62"/>
      <c r="DF576" s="62"/>
      <c r="DG576" s="62"/>
      <c r="DH576" s="62"/>
      <c r="DI576" s="62"/>
      <c r="DJ576" s="62"/>
      <c r="DK576" s="62"/>
      <c r="DL576" s="62"/>
      <c r="DM576" s="62"/>
      <c r="DN576" s="62"/>
      <c r="DO576" s="62"/>
      <c r="DP576" s="62"/>
      <c r="DQ576" s="62"/>
      <c r="DR576" s="62"/>
      <c r="DS576" s="62"/>
      <c r="DT576" s="62"/>
      <c r="DU576" s="62"/>
      <c r="DV576" s="62"/>
      <c r="DW576" s="62"/>
      <c r="DX576" s="62"/>
      <c r="DY576" s="62"/>
      <c r="DZ576" s="62"/>
      <c r="EA576" s="62"/>
      <c r="EB576" s="62"/>
      <c r="EC576" s="62"/>
      <c r="ED576" s="62"/>
      <c r="EE576" s="62"/>
      <c r="EF576" s="62"/>
      <c r="EG576" s="62"/>
      <c r="EH576" s="62"/>
      <c r="EI576" s="62"/>
      <c r="EJ576" s="62"/>
      <c r="EK576" s="62"/>
      <c r="EL576" s="62"/>
      <c r="EM576" s="62"/>
      <c r="EN576" s="62"/>
      <c r="EO576" s="62"/>
      <c r="EP576" s="62"/>
      <c r="EQ576" s="62"/>
      <c r="ER576" s="62"/>
      <c r="ES576" s="62"/>
      <c r="ET576" s="62"/>
      <c r="EU576" s="62"/>
      <c r="EV576" s="62"/>
      <c r="EW576" s="62"/>
      <c r="EX576" s="62"/>
      <c r="EY576" s="62"/>
      <c r="EZ576" s="62"/>
      <c r="FA576" s="62"/>
      <c r="FB576" s="62"/>
      <c r="FC576" s="62"/>
      <c r="FD576" s="62"/>
      <c r="FE576" s="62"/>
      <c r="FF576" s="62"/>
      <c r="FG576" s="62"/>
      <c r="FH576" s="62"/>
      <c r="FI576" s="62"/>
      <c r="FJ576" s="62"/>
      <c r="FK576" s="62"/>
      <c r="FL576" s="62"/>
      <c r="FM576" s="62"/>
      <c r="FN576" s="62"/>
      <c r="FO576" s="62"/>
      <c r="FP576" s="62"/>
      <c r="FQ576" s="62"/>
      <c r="FR576" s="62"/>
      <c r="FS576" s="62"/>
      <c r="FT576" s="62"/>
      <c r="FU576" s="62"/>
      <c r="FV576" s="62"/>
      <c r="FW576" s="62"/>
      <c r="FX576" s="62"/>
      <c r="FY576" s="62"/>
      <c r="FZ576" s="62"/>
      <c r="GA576" s="62"/>
      <c r="GB576" s="62"/>
      <c r="GC576" s="62"/>
      <c r="GD576" s="62"/>
      <c r="GE576" s="62"/>
      <c r="GF576" s="62"/>
      <c r="GG576" s="62"/>
      <c r="GH576" s="62"/>
      <c r="GI576" s="62"/>
      <c r="GJ576" s="62"/>
      <c r="GK576" s="62"/>
      <c r="GL576" s="62"/>
      <c r="GM576" s="62"/>
      <c r="GN576" s="62"/>
      <c r="GO576" s="62"/>
      <c r="GP576" s="62"/>
      <c r="GQ576" s="62"/>
      <c r="GR576" s="62"/>
      <c r="GS576" s="62"/>
      <c r="GT576" s="62"/>
      <c r="GU576" s="62"/>
      <c r="GV576" s="62"/>
      <c r="GW576" s="62"/>
      <c r="GX576" s="62"/>
      <c r="GY576" s="62"/>
      <c r="GZ576" s="62"/>
      <c r="HA576" s="62"/>
      <c r="HB576" s="62"/>
      <c r="HC576" s="62"/>
      <c r="HD576" s="62"/>
      <c r="HE576" s="62"/>
      <c r="HF576" s="62"/>
      <c r="HG576" s="62"/>
      <c r="HH576" s="62"/>
      <c r="HI576" s="62"/>
      <c r="HJ576" s="62"/>
      <c r="HK576" s="62"/>
      <c r="HL576" s="62"/>
      <c r="HM576" s="62"/>
      <c r="HN576" s="62"/>
      <c r="HO576" s="62"/>
      <c r="HP576" s="62"/>
      <c r="HQ576" s="62"/>
      <c r="HR576" s="62"/>
      <c r="HS576" s="62"/>
      <c r="HT576" s="62"/>
      <c r="HU576" s="62"/>
      <c r="HV576" s="62"/>
      <c r="HW576" s="62"/>
      <c r="HX576" s="62"/>
      <c r="HY576" s="62"/>
      <c r="HZ576" s="62"/>
      <c r="IA576" s="62"/>
      <c r="IB576" s="62"/>
      <c r="IC576" s="62"/>
      <c r="ID576" s="62"/>
      <c r="IE576" s="62"/>
      <c r="IF576" s="62"/>
      <c r="IG576" s="62"/>
      <c r="IH576" s="62"/>
      <c r="II576" s="62"/>
      <c r="IJ576" s="62"/>
      <c r="IK576" s="62"/>
      <c r="IL576" s="62"/>
      <c r="IM576" s="62"/>
      <c r="IN576" s="62"/>
      <c r="IO576" s="62"/>
      <c r="IP576" s="62"/>
      <c r="IQ576" s="62"/>
      <c r="IR576" s="62"/>
      <c r="IS576" s="62"/>
      <c r="IT576" s="62"/>
      <c r="IU576" s="62"/>
      <c r="IV576" s="62"/>
      <c r="IW576" s="62"/>
      <c r="IX576" s="62"/>
      <c r="IY576" s="62"/>
      <c r="IZ576" s="62"/>
      <c r="JA576" s="62"/>
      <c r="JB576" s="62"/>
      <c r="JC576" s="62"/>
      <c r="JD576" s="62"/>
      <c r="JE576" s="62"/>
      <c r="JF576" s="62"/>
      <c r="JG576" s="62"/>
      <c r="JH576" s="62"/>
      <c r="JI576" s="62"/>
      <c r="JJ576" s="62"/>
      <c r="JK576" s="62"/>
      <c r="JL576" s="62"/>
      <c r="JM576" s="62"/>
      <c r="JN576" s="62"/>
      <c r="JO576" s="62"/>
      <c r="JP576" s="62"/>
      <c r="JQ576" s="62"/>
      <c r="JR576" s="62"/>
      <c r="JS576" s="62"/>
      <c r="JT576" s="62"/>
      <c r="JU576" s="62"/>
      <c r="JV576" s="62"/>
      <c r="JW576" s="62"/>
      <c r="JX576" s="62"/>
      <c r="JY576" s="62"/>
      <c r="JZ576" s="62"/>
      <c r="KA576" s="62"/>
      <c r="KB576" s="62"/>
      <c r="KC576" s="62"/>
      <c r="KD576" s="62"/>
      <c r="KE576" s="62"/>
      <c r="KF576" s="62"/>
      <c r="KG576" s="62"/>
      <c r="KH576" s="62"/>
      <c r="KI576" s="62"/>
      <c r="KJ576" s="62"/>
      <c r="KK576" s="62"/>
      <c r="KL576" s="62"/>
      <c r="KM576" s="62"/>
    </row>
    <row r="577" spans="3:299" s="13" customFormat="1" x14ac:dyDescent="0.25">
      <c r="C577" s="62"/>
      <c r="D577" s="62"/>
      <c r="E577" s="62"/>
      <c r="F577" s="62"/>
      <c r="I577" s="14"/>
      <c r="J577" s="63"/>
      <c r="K577" s="14"/>
      <c r="L577" s="63"/>
      <c r="M577" s="63"/>
      <c r="Q577" s="51"/>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c r="CS577" s="62"/>
      <c r="CT577" s="62"/>
      <c r="CU577" s="62"/>
      <c r="CV577" s="62"/>
      <c r="CW577" s="62"/>
      <c r="CX577" s="62"/>
      <c r="CY577" s="62"/>
      <c r="CZ577" s="62"/>
      <c r="DA577" s="62"/>
      <c r="DB577" s="62"/>
      <c r="DC577" s="62"/>
      <c r="DD577" s="62"/>
      <c r="DE577" s="62"/>
      <c r="DF577" s="62"/>
      <c r="DG577" s="62"/>
      <c r="DH577" s="62"/>
      <c r="DI577" s="62"/>
      <c r="DJ577" s="62"/>
      <c r="DK577" s="62"/>
      <c r="DL577" s="62"/>
      <c r="DM577" s="62"/>
      <c r="DN577" s="62"/>
      <c r="DO577" s="62"/>
      <c r="DP577" s="62"/>
      <c r="DQ577" s="62"/>
      <c r="DR577" s="62"/>
      <c r="DS577" s="62"/>
      <c r="DT577" s="62"/>
      <c r="DU577" s="62"/>
      <c r="DV577" s="62"/>
      <c r="DW577" s="62"/>
      <c r="DX577" s="62"/>
      <c r="DY577" s="62"/>
      <c r="DZ577" s="62"/>
      <c r="EA577" s="62"/>
      <c r="EB577" s="62"/>
      <c r="EC577" s="62"/>
      <c r="ED577" s="62"/>
      <c r="EE577" s="62"/>
      <c r="EF577" s="62"/>
      <c r="EG577" s="62"/>
      <c r="EH577" s="62"/>
      <c r="EI577" s="62"/>
      <c r="EJ577" s="62"/>
      <c r="EK577" s="62"/>
      <c r="EL577" s="62"/>
      <c r="EM577" s="62"/>
      <c r="EN577" s="62"/>
      <c r="EO577" s="62"/>
      <c r="EP577" s="62"/>
      <c r="EQ577" s="62"/>
      <c r="ER577" s="62"/>
      <c r="ES577" s="62"/>
      <c r="ET577" s="62"/>
      <c r="EU577" s="62"/>
      <c r="EV577" s="62"/>
      <c r="EW577" s="62"/>
      <c r="EX577" s="62"/>
      <c r="EY577" s="62"/>
      <c r="EZ577" s="62"/>
      <c r="FA577" s="62"/>
      <c r="FB577" s="62"/>
      <c r="FC577" s="62"/>
      <c r="FD577" s="62"/>
      <c r="FE577" s="62"/>
      <c r="FF577" s="62"/>
      <c r="FG577" s="62"/>
      <c r="FH577" s="62"/>
      <c r="FI577" s="62"/>
      <c r="FJ577" s="62"/>
      <c r="FK577" s="62"/>
      <c r="FL577" s="62"/>
      <c r="FM577" s="62"/>
      <c r="FN577" s="62"/>
      <c r="FO577" s="62"/>
      <c r="FP577" s="62"/>
      <c r="FQ577" s="62"/>
      <c r="FR577" s="62"/>
      <c r="FS577" s="62"/>
      <c r="FT577" s="62"/>
      <c r="FU577" s="62"/>
      <c r="FV577" s="62"/>
      <c r="FW577" s="62"/>
      <c r="FX577" s="62"/>
      <c r="FY577" s="62"/>
      <c r="FZ577" s="62"/>
      <c r="GA577" s="62"/>
      <c r="GB577" s="62"/>
      <c r="GC577" s="62"/>
      <c r="GD577" s="62"/>
      <c r="GE577" s="62"/>
      <c r="GF577" s="62"/>
      <c r="GG577" s="62"/>
      <c r="GH577" s="62"/>
      <c r="GI577" s="62"/>
      <c r="GJ577" s="62"/>
      <c r="GK577" s="62"/>
      <c r="GL577" s="62"/>
      <c r="GM577" s="62"/>
      <c r="GN577" s="62"/>
      <c r="GO577" s="62"/>
      <c r="GP577" s="62"/>
      <c r="GQ577" s="62"/>
      <c r="GR577" s="62"/>
      <c r="GS577" s="62"/>
      <c r="GT577" s="62"/>
      <c r="GU577" s="62"/>
      <c r="GV577" s="62"/>
      <c r="GW577" s="62"/>
      <c r="GX577" s="62"/>
      <c r="GY577" s="62"/>
      <c r="GZ577" s="62"/>
      <c r="HA577" s="62"/>
      <c r="HB577" s="62"/>
      <c r="HC577" s="62"/>
      <c r="HD577" s="62"/>
      <c r="HE577" s="62"/>
      <c r="HF577" s="62"/>
      <c r="HG577" s="62"/>
      <c r="HH577" s="62"/>
      <c r="HI577" s="62"/>
      <c r="HJ577" s="62"/>
      <c r="HK577" s="62"/>
      <c r="HL577" s="62"/>
      <c r="HM577" s="62"/>
      <c r="HN577" s="62"/>
      <c r="HO577" s="62"/>
      <c r="HP577" s="62"/>
      <c r="HQ577" s="62"/>
      <c r="HR577" s="62"/>
      <c r="HS577" s="62"/>
      <c r="HT577" s="62"/>
      <c r="HU577" s="62"/>
      <c r="HV577" s="62"/>
      <c r="HW577" s="62"/>
      <c r="HX577" s="62"/>
      <c r="HY577" s="62"/>
      <c r="HZ577" s="62"/>
      <c r="IA577" s="62"/>
      <c r="IB577" s="62"/>
      <c r="IC577" s="62"/>
      <c r="ID577" s="62"/>
      <c r="IE577" s="62"/>
      <c r="IF577" s="62"/>
      <c r="IG577" s="62"/>
      <c r="IH577" s="62"/>
      <c r="II577" s="62"/>
      <c r="IJ577" s="62"/>
      <c r="IK577" s="62"/>
      <c r="IL577" s="62"/>
      <c r="IM577" s="62"/>
      <c r="IN577" s="62"/>
      <c r="IO577" s="62"/>
      <c r="IP577" s="62"/>
      <c r="IQ577" s="62"/>
      <c r="IR577" s="62"/>
      <c r="IS577" s="62"/>
      <c r="IT577" s="62"/>
      <c r="IU577" s="62"/>
      <c r="IV577" s="62"/>
      <c r="IW577" s="62"/>
      <c r="IX577" s="62"/>
      <c r="IY577" s="62"/>
      <c r="IZ577" s="62"/>
      <c r="JA577" s="62"/>
      <c r="JB577" s="62"/>
      <c r="JC577" s="62"/>
      <c r="JD577" s="62"/>
      <c r="JE577" s="62"/>
      <c r="JF577" s="62"/>
      <c r="JG577" s="62"/>
      <c r="JH577" s="62"/>
      <c r="JI577" s="62"/>
      <c r="JJ577" s="62"/>
      <c r="JK577" s="62"/>
      <c r="JL577" s="62"/>
      <c r="JM577" s="62"/>
      <c r="JN577" s="62"/>
      <c r="JO577" s="62"/>
      <c r="JP577" s="62"/>
      <c r="JQ577" s="62"/>
      <c r="JR577" s="62"/>
      <c r="JS577" s="62"/>
      <c r="JT577" s="62"/>
      <c r="JU577" s="62"/>
      <c r="JV577" s="62"/>
      <c r="JW577" s="62"/>
      <c r="JX577" s="62"/>
      <c r="JY577" s="62"/>
      <c r="JZ577" s="62"/>
      <c r="KA577" s="62"/>
      <c r="KB577" s="62"/>
      <c r="KC577" s="62"/>
      <c r="KD577" s="62"/>
      <c r="KE577" s="62"/>
      <c r="KF577" s="62"/>
      <c r="KG577" s="62"/>
      <c r="KH577" s="62"/>
      <c r="KI577" s="62"/>
      <c r="KJ577" s="62"/>
      <c r="KK577" s="62"/>
      <c r="KL577" s="62"/>
      <c r="KM577" s="62"/>
    </row>
    <row r="578" spans="3:299" s="13" customFormat="1" x14ac:dyDescent="0.25">
      <c r="C578" s="62"/>
      <c r="D578" s="62"/>
      <c r="E578" s="62"/>
      <c r="F578" s="62"/>
      <c r="I578" s="14"/>
      <c r="J578" s="63"/>
      <c r="K578" s="14"/>
      <c r="L578" s="63"/>
      <c r="M578" s="63"/>
      <c r="Q578" s="51"/>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c r="CS578" s="62"/>
      <c r="CT578" s="62"/>
      <c r="CU578" s="62"/>
      <c r="CV578" s="62"/>
      <c r="CW578" s="62"/>
      <c r="CX578" s="62"/>
      <c r="CY578" s="62"/>
      <c r="CZ578" s="62"/>
      <c r="DA578" s="62"/>
      <c r="DB578" s="62"/>
      <c r="DC578" s="62"/>
      <c r="DD578" s="62"/>
      <c r="DE578" s="62"/>
      <c r="DF578" s="62"/>
      <c r="DG578" s="62"/>
      <c r="DH578" s="62"/>
      <c r="DI578" s="62"/>
      <c r="DJ578" s="62"/>
      <c r="DK578" s="62"/>
      <c r="DL578" s="62"/>
      <c r="DM578" s="62"/>
      <c r="DN578" s="62"/>
      <c r="DO578" s="62"/>
      <c r="DP578" s="62"/>
      <c r="DQ578" s="62"/>
      <c r="DR578" s="62"/>
      <c r="DS578" s="62"/>
      <c r="DT578" s="62"/>
      <c r="DU578" s="62"/>
      <c r="DV578" s="62"/>
      <c r="DW578" s="62"/>
      <c r="DX578" s="62"/>
      <c r="DY578" s="62"/>
      <c r="DZ578" s="62"/>
      <c r="EA578" s="62"/>
      <c r="EB578" s="62"/>
      <c r="EC578" s="62"/>
      <c r="ED578" s="62"/>
      <c r="EE578" s="62"/>
      <c r="EF578" s="62"/>
      <c r="EG578" s="62"/>
      <c r="EH578" s="62"/>
      <c r="EI578" s="62"/>
      <c r="EJ578" s="62"/>
      <c r="EK578" s="62"/>
      <c r="EL578" s="62"/>
      <c r="EM578" s="62"/>
      <c r="EN578" s="62"/>
      <c r="EO578" s="62"/>
      <c r="EP578" s="62"/>
      <c r="EQ578" s="62"/>
      <c r="ER578" s="62"/>
      <c r="ES578" s="62"/>
      <c r="ET578" s="62"/>
      <c r="EU578" s="62"/>
      <c r="EV578" s="62"/>
      <c r="EW578" s="62"/>
      <c r="EX578" s="62"/>
      <c r="EY578" s="62"/>
      <c r="EZ578" s="62"/>
      <c r="FA578" s="62"/>
      <c r="FB578" s="62"/>
      <c r="FC578" s="62"/>
      <c r="FD578" s="62"/>
      <c r="FE578" s="62"/>
      <c r="FF578" s="62"/>
      <c r="FG578" s="62"/>
      <c r="FH578" s="62"/>
      <c r="FI578" s="62"/>
      <c r="FJ578" s="62"/>
      <c r="FK578" s="62"/>
      <c r="FL578" s="62"/>
      <c r="FM578" s="62"/>
      <c r="FN578" s="62"/>
      <c r="FO578" s="62"/>
      <c r="FP578" s="62"/>
      <c r="FQ578" s="62"/>
      <c r="FR578" s="62"/>
      <c r="FS578" s="62"/>
      <c r="FT578" s="62"/>
      <c r="FU578" s="62"/>
      <c r="FV578" s="62"/>
      <c r="FW578" s="62"/>
      <c r="FX578" s="62"/>
      <c r="FY578" s="62"/>
      <c r="FZ578" s="62"/>
      <c r="GA578" s="62"/>
      <c r="GB578" s="62"/>
      <c r="GC578" s="62"/>
      <c r="GD578" s="62"/>
      <c r="GE578" s="62"/>
      <c r="GF578" s="62"/>
      <c r="GG578" s="62"/>
      <c r="GH578" s="62"/>
      <c r="GI578" s="62"/>
      <c r="GJ578" s="62"/>
      <c r="GK578" s="62"/>
      <c r="GL578" s="62"/>
      <c r="GM578" s="62"/>
      <c r="GN578" s="62"/>
      <c r="GO578" s="62"/>
      <c r="GP578" s="62"/>
      <c r="GQ578" s="62"/>
      <c r="GR578" s="62"/>
      <c r="GS578" s="62"/>
      <c r="GT578" s="62"/>
      <c r="GU578" s="62"/>
      <c r="GV578" s="62"/>
      <c r="GW578" s="62"/>
      <c r="GX578" s="62"/>
      <c r="GY578" s="62"/>
      <c r="GZ578" s="62"/>
      <c r="HA578" s="62"/>
      <c r="HB578" s="62"/>
      <c r="HC578" s="62"/>
      <c r="HD578" s="62"/>
      <c r="HE578" s="62"/>
      <c r="HF578" s="62"/>
      <c r="HG578" s="62"/>
      <c r="HH578" s="62"/>
      <c r="HI578" s="62"/>
      <c r="HJ578" s="62"/>
      <c r="HK578" s="62"/>
      <c r="HL578" s="62"/>
      <c r="HM578" s="62"/>
      <c r="HN578" s="62"/>
      <c r="HO578" s="62"/>
      <c r="HP578" s="62"/>
      <c r="HQ578" s="62"/>
      <c r="HR578" s="62"/>
      <c r="HS578" s="62"/>
      <c r="HT578" s="62"/>
      <c r="HU578" s="62"/>
      <c r="HV578" s="62"/>
      <c r="HW578" s="62"/>
      <c r="HX578" s="62"/>
      <c r="HY578" s="62"/>
      <c r="HZ578" s="62"/>
      <c r="IA578" s="62"/>
      <c r="IB578" s="62"/>
      <c r="IC578" s="62"/>
      <c r="ID578" s="62"/>
      <c r="IE578" s="62"/>
      <c r="IF578" s="62"/>
      <c r="IG578" s="62"/>
      <c r="IH578" s="62"/>
      <c r="II578" s="62"/>
      <c r="IJ578" s="62"/>
      <c r="IK578" s="62"/>
      <c r="IL578" s="62"/>
      <c r="IM578" s="62"/>
      <c r="IN578" s="62"/>
      <c r="IO578" s="62"/>
      <c r="IP578" s="62"/>
      <c r="IQ578" s="62"/>
      <c r="IR578" s="62"/>
      <c r="IS578" s="62"/>
      <c r="IT578" s="62"/>
      <c r="IU578" s="62"/>
      <c r="IV578" s="62"/>
      <c r="IW578" s="62"/>
      <c r="IX578" s="62"/>
      <c r="IY578" s="62"/>
      <c r="IZ578" s="62"/>
      <c r="JA578" s="62"/>
      <c r="JB578" s="62"/>
      <c r="JC578" s="62"/>
      <c r="JD578" s="62"/>
      <c r="JE578" s="62"/>
      <c r="JF578" s="62"/>
      <c r="JG578" s="62"/>
      <c r="JH578" s="62"/>
      <c r="JI578" s="62"/>
      <c r="JJ578" s="62"/>
      <c r="JK578" s="62"/>
      <c r="JL578" s="62"/>
      <c r="JM578" s="62"/>
      <c r="JN578" s="62"/>
      <c r="JO578" s="62"/>
      <c r="JP578" s="62"/>
      <c r="JQ578" s="62"/>
      <c r="JR578" s="62"/>
      <c r="JS578" s="62"/>
      <c r="JT578" s="62"/>
      <c r="JU578" s="62"/>
      <c r="JV578" s="62"/>
      <c r="JW578" s="62"/>
      <c r="JX578" s="62"/>
      <c r="JY578" s="62"/>
      <c r="JZ578" s="62"/>
      <c r="KA578" s="62"/>
      <c r="KB578" s="62"/>
      <c r="KC578" s="62"/>
      <c r="KD578" s="62"/>
      <c r="KE578" s="62"/>
      <c r="KF578" s="62"/>
      <c r="KG578" s="62"/>
      <c r="KH578" s="62"/>
      <c r="KI578" s="62"/>
      <c r="KJ578" s="62"/>
      <c r="KK578" s="62"/>
      <c r="KL578" s="62"/>
      <c r="KM578" s="62"/>
    </row>
    <row r="579" spans="3:299" s="13" customFormat="1" x14ac:dyDescent="0.25">
      <c r="C579" s="62"/>
      <c r="D579" s="62"/>
      <c r="E579" s="62"/>
      <c r="F579" s="62"/>
      <c r="I579" s="14"/>
      <c r="J579" s="63"/>
      <c r="K579" s="14"/>
      <c r="L579" s="63"/>
      <c r="M579" s="63"/>
      <c r="Q579" s="51"/>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c r="CS579" s="62"/>
      <c r="CT579" s="62"/>
      <c r="CU579" s="62"/>
      <c r="CV579" s="62"/>
      <c r="CW579" s="62"/>
      <c r="CX579" s="62"/>
      <c r="CY579" s="62"/>
      <c r="CZ579" s="62"/>
      <c r="DA579" s="62"/>
      <c r="DB579" s="62"/>
      <c r="DC579" s="62"/>
      <c r="DD579" s="62"/>
      <c r="DE579" s="62"/>
      <c r="DF579" s="62"/>
      <c r="DG579" s="62"/>
      <c r="DH579" s="62"/>
      <c r="DI579" s="62"/>
      <c r="DJ579" s="62"/>
      <c r="DK579" s="62"/>
      <c r="DL579" s="62"/>
      <c r="DM579" s="62"/>
      <c r="DN579" s="62"/>
      <c r="DO579" s="62"/>
      <c r="DP579" s="62"/>
      <c r="DQ579" s="62"/>
      <c r="DR579" s="62"/>
      <c r="DS579" s="62"/>
      <c r="DT579" s="62"/>
      <c r="DU579" s="62"/>
      <c r="DV579" s="62"/>
      <c r="DW579" s="62"/>
      <c r="DX579" s="62"/>
      <c r="DY579" s="62"/>
      <c r="DZ579" s="62"/>
      <c r="EA579" s="62"/>
      <c r="EB579" s="62"/>
      <c r="EC579" s="62"/>
      <c r="ED579" s="62"/>
      <c r="EE579" s="62"/>
      <c r="EF579" s="62"/>
      <c r="EG579" s="62"/>
      <c r="EH579" s="62"/>
      <c r="EI579" s="62"/>
      <c r="EJ579" s="62"/>
      <c r="EK579" s="62"/>
      <c r="EL579" s="62"/>
      <c r="EM579" s="62"/>
      <c r="EN579" s="62"/>
      <c r="EO579" s="62"/>
      <c r="EP579" s="62"/>
      <c r="EQ579" s="62"/>
      <c r="ER579" s="62"/>
      <c r="ES579" s="62"/>
      <c r="ET579" s="62"/>
      <c r="EU579" s="62"/>
      <c r="EV579" s="62"/>
      <c r="EW579" s="62"/>
      <c r="EX579" s="62"/>
      <c r="EY579" s="62"/>
      <c r="EZ579" s="62"/>
      <c r="FA579" s="62"/>
      <c r="FB579" s="62"/>
      <c r="FC579" s="62"/>
      <c r="FD579" s="62"/>
      <c r="FE579" s="62"/>
      <c r="FF579" s="62"/>
      <c r="FG579" s="62"/>
      <c r="FH579" s="62"/>
      <c r="FI579" s="62"/>
      <c r="FJ579" s="62"/>
      <c r="FK579" s="62"/>
      <c r="FL579" s="62"/>
      <c r="FM579" s="62"/>
      <c r="FN579" s="62"/>
      <c r="FO579" s="62"/>
      <c r="FP579" s="62"/>
      <c r="FQ579" s="62"/>
      <c r="FR579" s="62"/>
      <c r="FS579" s="62"/>
      <c r="FT579" s="62"/>
      <c r="FU579" s="62"/>
      <c r="FV579" s="62"/>
      <c r="FW579" s="62"/>
      <c r="FX579" s="62"/>
      <c r="FY579" s="62"/>
      <c r="FZ579" s="62"/>
      <c r="GA579" s="62"/>
      <c r="GB579" s="62"/>
      <c r="GC579" s="62"/>
      <c r="GD579" s="62"/>
      <c r="GE579" s="62"/>
      <c r="GF579" s="62"/>
      <c r="GG579" s="62"/>
      <c r="GH579" s="62"/>
      <c r="GI579" s="62"/>
      <c r="GJ579" s="62"/>
      <c r="GK579" s="62"/>
      <c r="GL579" s="62"/>
      <c r="GM579" s="62"/>
      <c r="GN579" s="62"/>
      <c r="GO579" s="62"/>
      <c r="GP579" s="62"/>
      <c r="GQ579" s="62"/>
      <c r="GR579" s="62"/>
      <c r="GS579" s="62"/>
      <c r="GT579" s="62"/>
      <c r="GU579" s="62"/>
      <c r="GV579" s="62"/>
      <c r="GW579" s="62"/>
      <c r="GX579" s="62"/>
      <c r="GY579" s="62"/>
      <c r="GZ579" s="62"/>
      <c r="HA579" s="62"/>
      <c r="HB579" s="62"/>
      <c r="HC579" s="62"/>
      <c r="HD579" s="62"/>
      <c r="HE579" s="62"/>
      <c r="HF579" s="62"/>
      <c r="HG579" s="62"/>
      <c r="HH579" s="62"/>
      <c r="HI579" s="62"/>
      <c r="HJ579" s="62"/>
      <c r="HK579" s="62"/>
      <c r="HL579" s="62"/>
      <c r="HM579" s="62"/>
      <c r="HN579" s="62"/>
      <c r="HO579" s="62"/>
      <c r="HP579" s="62"/>
      <c r="HQ579" s="62"/>
      <c r="HR579" s="62"/>
      <c r="HS579" s="62"/>
      <c r="HT579" s="62"/>
      <c r="HU579" s="62"/>
      <c r="HV579" s="62"/>
      <c r="HW579" s="62"/>
      <c r="HX579" s="62"/>
      <c r="HY579" s="62"/>
      <c r="HZ579" s="62"/>
      <c r="IA579" s="62"/>
      <c r="IB579" s="62"/>
      <c r="IC579" s="62"/>
      <c r="ID579" s="62"/>
      <c r="IE579" s="62"/>
      <c r="IF579" s="62"/>
      <c r="IG579" s="62"/>
      <c r="IH579" s="62"/>
      <c r="II579" s="62"/>
      <c r="IJ579" s="62"/>
      <c r="IK579" s="62"/>
      <c r="IL579" s="62"/>
      <c r="IM579" s="62"/>
      <c r="IN579" s="62"/>
      <c r="IO579" s="62"/>
      <c r="IP579" s="62"/>
      <c r="IQ579" s="62"/>
      <c r="IR579" s="62"/>
      <c r="IS579" s="62"/>
      <c r="IT579" s="62"/>
      <c r="IU579" s="62"/>
      <c r="IV579" s="62"/>
      <c r="IW579" s="62"/>
      <c r="IX579" s="62"/>
      <c r="IY579" s="62"/>
      <c r="IZ579" s="62"/>
      <c r="JA579" s="62"/>
      <c r="JB579" s="62"/>
      <c r="JC579" s="62"/>
      <c r="JD579" s="62"/>
      <c r="JE579" s="62"/>
      <c r="JF579" s="62"/>
      <c r="JG579" s="62"/>
      <c r="JH579" s="62"/>
      <c r="JI579" s="62"/>
      <c r="JJ579" s="62"/>
      <c r="JK579" s="62"/>
      <c r="JL579" s="62"/>
      <c r="JM579" s="62"/>
      <c r="JN579" s="62"/>
      <c r="JO579" s="62"/>
      <c r="JP579" s="62"/>
      <c r="JQ579" s="62"/>
      <c r="JR579" s="62"/>
      <c r="JS579" s="62"/>
      <c r="JT579" s="62"/>
      <c r="JU579" s="62"/>
      <c r="JV579" s="62"/>
      <c r="JW579" s="62"/>
      <c r="JX579" s="62"/>
      <c r="JY579" s="62"/>
      <c r="JZ579" s="62"/>
      <c r="KA579" s="62"/>
      <c r="KB579" s="62"/>
      <c r="KC579" s="62"/>
      <c r="KD579" s="62"/>
      <c r="KE579" s="62"/>
      <c r="KF579" s="62"/>
      <c r="KG579" s="62"/>
      <c r="KH579" s="62"/>
      <c r="KI579" s="62"/>
      <c r="KJ579" s="62"/>
      <c r="KK579" s="62"/>
      <c r="KL579" s="62"/>
      <c r="KM579" s="62"/>
    </row>
    <row r="580" spans="3:299" s="13" customFormat="1" x14ac:dyDescent="0.25">
      <c r="C580" s="62"/>
      <c r="D580" s="62"/>
      <c r="E580" s="62"/>
      <c r="F580" s="62"/>
      <c r="I580" s="14"/>
      <c r="J580" s="63"/>
      <c r="K580" s="14"/>
      <c r="L580" s="63"/>
      <c r="M580" s="63"/>
      <c r="Q580" s="51"/>
      <c r="BU580" s="62"/>
      <c r="BV580" s="62"/>
      <c r="BW580" s="62"/>
      <c r="BX580" s="62"/>
      <c r="BY580" s="62"/>
      <c r="BZ580" s="62"/>
      <c r="CA580" s="62"/>
      <c r="CB580" s="62"/>
      <c r="CC580" s="62"/>
      <c r="CD580" s="62"/>
      <c r="CE580" s="62"/>
      <c r="CF580" s="62"/>
      <c r="CG580" s="62"/>
      <c r="CH580" s="62"/>
      <c r="CI580" s="62"/>
      <c r="CJ580" s="62"/>
      <c r="CK580" s="62"/>
      <c r="CL580" s="62"/>
      <c r="CM580" s="62"/>
      <c r="CN580" s="62"/>
      <c r="CO580" s="62"/>
      <c r="CP580" s="62"/>
      <c r="CQ580" s="62"/>
      <c r="CR580" s="62"/>
      <c r="CS580" s="62"/>
      <c r="CT580" s="62"/>
      <c r="CU580" s="62"/>
      <c r="CV580" s="62"/>
      <c r="CW580" s="62"/>
      <c r="CX580" s="62"/>
      <c r="CY580" s="62"/>
      <c r="CZ580" s="62"/>
      <c r="DA580" s="62"/>
      <c r="DB580" s="62"/>
      <c r="DC580" s="62"/>
      <c r="DD580" s="62"/>
      <c r="DE580" s="62"/>
      <c r="DF580" s="62"/>
      <c r="DG580" s="62"/>
      <c r="DH580" s="62"/>
      <c r="DI580" s="62"/>
      <c r="DJ580" s="62"/>
      <c r="DK580" s="62"/>
      <c r="DL580" s="62"/>
      <c r="DM580" s="62"/>
      <c r="DN580" s="62"/>
      <c r="DO580" s="62"/>
      <c r="DP580" s="62"/>
      <c r="DQ580" s="62"/>
      <c r="DR580" s="62"/>
      <c r="DS580" s="62"/>
      <c r="DT580" s="62"/>
      <c r="DU580" s="62"/>
      <c r="DV580" s="62"/>
      <c r="DW580" s="62"/>
      <c r="DX580" s="62"/>
      <c r="DY580" s="62"/>
      <c r="DZ580" s="62"/>
      <c r="EA580" s="62"/>
      <c r="EB580" s="62"/>
      <c r="EC580" s="62"/>
      <c r="ED580" s="62"/>
      <c r="EE580" s="62"/>
      <c r="EF580" s="62"/>
      <c r="EG580" s="62"/>
      <c r="EH580" s="62"/>
      <c r="EI580" s="62"/>
      <c r="EJ580" s="62"/>
      <c r="EK580" s="62"/>
      <c r="EL580" s="62"/>
      <c r="EM580" s="62"/>
      <c r="EN580" s="62"/>
      <c r="EO580" s="62"/>
      <c r="EP580" s="62"/>
      <c r="EQ580" s="62"/>
      <c r="ER580" s="62"/>
      <c r="ES580" s="62"/>
      <c r="ET580" s="62"/>
      <c r="EU580" s="62"/>
      <c r="EV580" s="62"/>
      <c r="EW580" s="62"/>
      <c r="EX580" s="62"/>
      <c r="EY580" s="62"/>
      <c r="EZ580" s="62"/>
      <c r="FA580" s="62"/>
      <c r="FB580" s="62"/>
      <c r="FC580" s="62"/>
      <c r="FD580" s="62"/>
      <c r="FE580" s="62"/>
      <c r="FF580" s="62"/>
      <c r="FG580" s="62"/>
      <c r="FH580" s="62"/>
      <c r="FI580" s="62"/>
      <c r="FJ580" s="62"/>
      <c r="FK580" s="62"/>
      <c r="FL580" s="62"/>
      <c r="FM580" s="62"/>
      <c r="FN580" s="62"/>
      <c r="FO580" s="62"/>
      <c r="FP580" s="62"/>
      <c r="FQ580" s="62"/>
      <c r="FR580" s="62"/>
      <c r="FS580" s="62"/>
      <c r="FT580" s="62"/>
      <c r="FU580" s="62"/>
      <c r="FV580" s="62"/>
      <c r="FW580" s="62"/>
      <c r="FX580" s="62"/>
      <c r="FY580" s="62"/>
      <c r="FZ580" s="62"/>
      <c r="GA580" s="62"/>
      <c r="GB580" s="62"/>
      <c r="GC580" s="62"/>
      <c r="GD580" s="62"/>
      <c r="GE580" s="62"/>
      <c r="GF580" s="62"/>
      <c r="GG580" s="62"/>
      <c r="GH580" s="62"/>
      <c r="GI580" s="62"/>
      <c r="GJ580" s="62"/>
      <c r="GK580" s="62"/>
      <c r="GL580" s="62"/>
      <c r="GM580" s="62"/>
      <c r="GN580" s="62"/>
      <c r="GO580" s="62"/>
      <c r="GP580" s="62"/>
      <c r="GQ580" s="62"/>
      <c r="GR580" s="62"/>
      <c r="GS580" s="62"/>
      <c r="GT580" s="62"/>
      <c r="GU580" s="62"/>
      <c r="GV580" s="62"/>
      <c r="GW580" s="62"/>
      <c r="GX580" s="62"/>
      <c r="GY580" s="62"/>
      <c r="GZ580" s="62"/>
      <c r="HA580" s="62"/>
      <c r="HB580" s="62"/>
      <c r="HC580" s="62"/>
      <c r="HD580" s="62"/>
      <c r="HE580" s="62"/>
      <c r="HF580" s="62"/>
      <c r="HG580" s="62"/>
      <c r="HH580" s="62"/>
      <c r="HI580" s="62"/>
      <c r="HJ580" s="62"/>
      <c r="HK580" s="62"/>
      <c r="HL580" s="62"/>
      <c r="HM580" s="62"/>
      <c r="HN580" s="62"/>
      <c r="HO580" s="62"/>
      <c r="HP580" s="62"/>
      <c r="HQ580" s="62"/>
      <c r="HR580" s="62"/>
      <c r="HS580" s="62"/>
      <c r="HT580" s="62"/>
      <c r="HU580" s="62"/>
      <c r="HV580" s="62"/>
      <c r="HW580" s="62"/>
      <c r="HX580" s="62"/>
      <c r="HY580" s="62"/>
      <c r="HZ580" s="62"/>
      <c r="IA580" s="62"/>
      <c r="IB580" s="62"/>
      <c r="IC580" s="62"/>
      <c r="ID580" s="62"/>
      <c r="IE580" s="62"/>
      <c r="IF580" s="62"/>
      <c r="IG580" s="62"/>
      <c r="IH580" s="62"/>
      <c r="II580" s="62"/>
      <c r="IJ580" s="62"/>
      <c r="IK580" s="62"/>
      <c r="IL580" s="62"/>
      <c r="IM580" s="62"/>
      <c r="IN580" s="62"/>
      <c r="IO580" s="62"/>
      <c r="IP580" s="62"/>
      <c r="IQ580" s="62"/>
      <c r="IR580" s="62"/>
      <c r="IS580" s="62"/>
      <c r="IT580" s="62"/>
      <c r="IU580" s="62"/>
      <c r="IV580" s="62"/>
      <c r="IW580" s="62"/>
      <c r="IX580" s="62"/>
      <c r="IY580" s="62"/>
      <c r="IZ580" s="62"/>
      <c r="JA580" s="62"/>
      <c r="JB580" s="62"/>
      <c r="JC580" s="62"/>
      <c r="JD580" s="62"/>
      <c r="JE580" s="62"/>
      <c r="JF580" s="62"/>
      <c r="JG580" s="62"/>
      <c r="JH580" s="62"/>
      <c r="JI580" s="62"/>
      <c r="JJ580" s="62"/>
      <c r="JK580" s="62"/>
      <c r="JL580" s="62"/>
      <c r="JM580" s="62"/>
      <c r="JN580" s="62"/>
      <c r="JO580" s="62"/>
      <c r="JP580" s="62"/>
      <c r="JQ580" s="62"/>
      <c r="JR580" s="62"/>
      <c r="JS580" s="62"/>
      <c r="JT580" s="62"/>
      <c r="JU580" s="62"/>
      <c r="JV580" s="62"/>
      <c r="JW580" s="62"/>
      <c r="JX580" s="62"/>
      <c r="JY580" s="62"/>
      <c r="JZ580" s="62"/>
      <c r="KA580" s="62"/>
      <c r="KB580" s="62"/>
      <c r="KC580" s="62"/>
      <c r="KD580" s="62"/>
      <c r="KE580" s="62"/>
      <c r="KF580" s="62"/>
      <c r="KG580" s="62"/>
      <c r="KH580" s="62"/>
      <c r="KI580" s="62"/>
      <c r="KJ580" s="62"/>
      <c r="KK580" s="62"/>
      <c r="KL580" s="62"/>
      <c r="KM580" s="62"/>
    </row>
    <row r="581" spans="3:299" s="13" customFormat="1" x14ac:dyDescent="0.25">
      <c r="C581" s="62"/>
      <c r="D581" s="62"/>
      <c r="E581" s="62"/>
      <c r="F581" s="62"/>
      <c r="I581" s="14"/>
      <c r="J581" s="63"/>
      <c r="K581" s="14"/>
      <c r="L581" s="63"/>
      <c r="M581" s="63"/>
      <c r="Q581" s="51"/>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c r="CS581" s="62"/>
      <c r="CT581" s="62"/>
      <c r="CU581" s="62"/>
      <c r="CV581" s="62"/>
      <c r="CW581" s="62"/>
      <c r="CX581" s="62"/>
      <c r="CY581" s="62"/>
      <c r="CZ581" s="62"/>
      <c r="DA581" s="62"/>
      <c r="DB581" s="62"/>
      <c r="DC581" s="62"/>
      <c r="DD581" s="62"/>
      <c r="DE581" s="62"/>
      <c r="DF581" s="62"/>
      <c r="DG581" s="62"/>
      <c r="DH581" s="62"/>
      <c r="DI581" s="62"/>
      <c r="DJ581" s="62"/>
      <c r="DK581" s="62"/>
      <c r="DL581" s="62"/>
      <c r="DM581" s="62"/>
      <c r="DN581" s="62"/>
      <c r="DO581" s="62"/>
      <c r="DP581" s="62"/>
      <c r="DQ581" s="62"/>
      <c r="DR581" s="62"/>
      <c r="DS581" s="62"/>
      <c r="DT581" s="62"/>
      <c r="DU581" s="62"/>
      <c r="DV581" s="62"/>
      <c r="DW581" s="62"/>
      <c r="DX581" s="62"/>
      <c r="DY581" s="62"/>
      <c r="DZ581" s="62"/>
      <c r="EA581" s="62"/>
      <c r="EB581" s="62"/>
      <c r="EC581" s="62"/>
      <c r="ED581" s="62"/>
      <c r="EE581" s="62"/>
      <c r="EF581" s="62"/>
      <c r="EG581" s="62"/>
      <c r="EH581" s="62"/>
      <c r="EI581" s="62"/>
      <c r="EJ581" s="62"/>
      <c r="EK581" s="62"/>
      <c r="EL581" s="62"/>
      <c r="EM581" s="62"/>
      <c r="EN581" s="62"/>
      <c r="EO581" s="62"/>
      <c r="EP581" s="62"/>
      <c r="EQ581" s="62"/>
      <c r="ER581" s="62"/>
      <c r="ES581" s="62"/>
      <c r="ET581" s="62"/>
      <c r="EU581" s="62"/>
      <c r="EV581" s="62"/>
      <c r="EW581" s="62"/>
      <c r="EX581" s="62"/>
      <c r="EY581" s="62"/>
      <c r="EZ581" s="62"/>
      <c r="FA581" s="62"/>
      <c r="FB581" s="62"/>
      <c r="FC581" s="62"/>
      <c r="FD581" s="62"/>
      <c r="FE581" s="62"/>
      <c r="FF581" s="62"/>
      <c r="FG581" s="62"/>
      <c r="FH581" s="62"/>
      <c r="FI581" s="62"/>
      <c r="FJ581" s="62"/>
      <c r="FK581" s="62"/>
      <c r="FL581" s="62"/>
      <c r="FM581" s="62"/>
      <c r="FN581" s="62"/>
      <c r="FO581" s="62"/>
      <c r="FP581" s="62"/>
      <c r="FQ581" s="62"/>
      <c r="FR581" s="62"/>
      <c r="FS581" s="62"/>
      <c r="FT581" s="62"/>
      <c r="FU581" s="62"/>
      <c r="FV581" s="62"/>
      <c r="FW581" s="62"/>
      <c r="FX581" s="62"/>
      <c r="FY581" s="62"/>
      <c r="FZ581" s="62"/>
      <c r="GA581" s="62"/>
      <c r="GB581" s="62"/>
      <c r="GC581" s="62"/>
      <c r="GD581" s="62"/>
      <c r="GE581" s="62"/>
      <c r="GF581" s="62"/>
      <c r="GG581" s="62"/>
      <c r="GH581" s="62"/>
      <c r="GI581" s="62"/>
      <c r="GJ581" s="62"/>
      <c r="GK581" s="62"/>
      <c r="GL581" s="62"/>
      <c r="GM581" s="62"/>
      <c r="GN581" s="62"/>
      <c r="GO581" s="62"/>
      <c r="GP581" s="62"/>
      <c r="GQ581" s="62"/>
      <c r="GR581" s="62"/>
      <c r="GS581" s="62"/>
      <c r="GT581" s="62"/>
      <c r="GU581" s="62"/>
      <c r="GV581" s="62"/>
      <c r="GW581" s="62"/>
      <c r="GX581" s="62"/>
      <c r="GY581" s="62"/>
      <c r="GZ581" s="62"/>
      <c r="HA581" s="62"/>
      <c r="HB581" s="62"/>
      <c r="HC581" s="62"/>
      <c r="HD581" s="62"/>
      <c r="HE581" s="62"/>
      <c r="HF581" s="62"/>
      <c r="HG581" s="62"/>
      <c r="HH581" s="62"/>
      <c r="HI581" s="62"/>
      <c r="HJ581" s="62"/>
      <c r="HK581" s="62"/>
      <c r="HL581" s="62"/>
      <c r="HM581" s="62"/>
      <c r="HN581" s="62"/>
      <c r="HO581" s="62"/>
      <c r="HP581" s="62"/>
      <c r="HQ581" s="62"/>
      <c r="HR581" s="62"/>
      <c r="HS581" s="62"/>
      <c r="HT581" s="62"/>
      <c r="HU581" s="62"/>
      <c r="HV581" s="62"/>
      <c r="HW581" s="62"/>
      <c r="HX581" s="62"/>
      <c r="HY581" s="62"/>
      <c r="HZ581" s="62"/>
      <c r="IA581" s="62"/>
      <c r="IB581" s="62"/>
      <c r="IC581" s="62"/>
      <c r="ID581" s="62"/>
      <c r="IE581" s="62"/>
      <c r="IF581" s="62"/>
      <c r="IG581" s="62"/>
      <c r="IH581" s="62"/>
      <c r="II581" s="62"/>
      <c r="IJ581" s="62"/>
      <c r="IK581" s="62"/>
      <c r="IL581" s="62"/>
      <c r="IM581" s="62"/>
      <c r="IN581" s="62"/>
      <c r="IO581" s="62"/>
      <c r="IP581" s="62"/>
      <c r="IQ581" s="62"/>
      <c r="IR581" s="62"/>
      <c r="IS581" s="62"/>
      <c r="IT581" s="62"/>
      <c r="IU581" s="62"/>
      <c r="IV581" s="62"/>
      <c r="IW581" s="62"/>
      <c r="IX581" s="62"/>
      <c r="IY581" s="62"/>
      <c r="IZ581" s="62"/>
      <c r="JA581" s="62"/>
      <c r="JB581" s="62"/>
      <c r="JC581" s="62"/>
      <c r="JD581" s="62"/>
      <c r="JE581" s="62"/>
      <c r="JF581" s="62"/>
      <c r="JG581" s="62"/>
      <c r="JH581" s="62"/>
      <c r="JI581" s="62"/>
      <c r="JJ581" s="62"/>
      <c r="JK581" s="62"/>
      <c r="JL581" s="62"/>
      <c r="JM581" s="62"/>
      <c r="JN581" s="62"/>
      <c r="JO581" s="62"/>
      <c r="JP581" s="62"/>
      <c r="JQ581" s="62"/>
      <c r="JR581" s="62"/>
      <c r="JS581" s="62"/>
      <c r="JT581" s="62"/>
      <c r="JU581" s="62"/>
      <c r="JV581" s="62"/>
      <c r="JW581" s="62"/>
      <c r="JX581" s="62"/>
      <c r="JY581" s="62"/>
      <c r="JZ581" s="62"/>
      <c r="KA581" s="62"/>
      <c r="KB581" s="62"/>
      <c r="KC581" s="62"/>
      <c r="KD581" s="62"/>
      <c r="KE581" s="62"/>
      <c r="KF581" s="62"/>
      <c r="KG581" s="62"/>
      <c r="KH581" s="62"/>
      <c r="KI581" s="62"/>
      <c r="KJ581" s="62"/>
      <c r="KK581" s="62"/>
      <c r="KL581" s="62"/>
      <c r="KM581" s="62"/>
    </row>
    <row r="582" spans="3:299" s="13" customFormat="1" x14ac:dyDescent="0.25">
      <c r="C582" s="62"/>
      <c r="D582" s="62"/>
      <c r="E582" s="62"/>
      <c r="F582" s="62"/>
      <c r="I582" s="14"/>
      <c r="J582" s="63"/>
      <c r="K582" s="14"/>
      <c r="L582" s="63"/>
      <c r="M582" s="63"/>
      <c r="Q582" s="51"/>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c r="CS582" s="62"/>
      <c r="CT582" s="62"/>
      <c r="CU582" s="62"/>
      <c r="CV582" s="62"/>
      <c r="CW582" s="62"/>
      <c r="CX582" s="62"/>
      <c r="CY582" s="62"/>
      <c r="CZ582" s="62"/>
      <c r="DA582" s="62"/>
      <c r="DB582" s="62"/>
      <c r="DC582" s="62"/>
      <c r="DD582" s="62"/>
      <c r="DE582" s="62"/>
      <c r="DF582" s="62"/>
      <c r="DG582" s="62"/>
      <c r="DH582" s="62"/>
      <c r="DI582" s="62"/>
      <c r="DJ582" s="62"/>
      <c r="DK582" s="62"/>
      <c r="DL582" s="62"/>
      <c r="DM582" s="62"/>
      <c r="DN582" s="62"/>
      <c r="DO582" s="62"/>
      <c r="DP582" s="62"/>
      <c r="DQ582" s="62"/>
      <c r="DR582" s="62"/>
      <c r="DS582" s="62"/>
      <c r="DT582" s="62"/>
      <c r="DU582" s="62"/>
      <c r="DV582" s="62"/>
      <c r="DW582" s="62"/>
      <c r="DX582" s="62"/>
      <c r="DY582" s="62"/>
      <c r="DZ582" s="62"/>
      <c r="EA582" s="62"/>
      <c r="EB582" s="62"/>
      <c r="EC582" s="62"/>
      <c r="ED582" s="62"/>
      <c r="EE582" s="62"/>
      <c r="EF582" s="62"/>
      <c r="EG582" s="62"/>
      <c r="EH582" s="62"/>
      <c r="EI582" s="62"/>
      <c r="EJ582" s="62"/>
      <c r="EK582" s="62"/>
      <c r="EL582" s="62"/>
      <c r="EM582" s="62"/>
      <c r="EN582" s="62"/>
      <c r="EO582" s="62"/>
      <c r="EP582" s="62"/>
      <c r="EQ582" s="62"/>
      <c r="ER582" s="62"/>
      <c r="ES582" s="62"/>
      <c r="ET582" s="62"/>
      <c r="EU582" s="62"/>
      <c r="EV582" s="62"/>
      <c r="EW582" s="62"/>
      <c r="EX582" s="62"/>
      <c r="EY582" s="62"/>
      <c r="EZ582" s="62"/>
      <c r="FA582" s="62"/>
      <c r="FB582" s="62"/>
      <c r="FC582" s="62"/>
      <c r="FD582" s="62"/>
      <c r="FE582" s="62"/>
      <c r="FF582" s="62"/>
      <c r="FG582" s="62"/>
      <c r="FH582" s="62"/>
      <c r="FI582" s="62"/>
      <c r="FJ582" s="62"/>
      <c r="FK582" s="62"/>
      <c r="FL582" s="62"/>
      <c r="FM582" s="62"/>
      <c r="FN582" s="62"/>
      <c r="FO582" s="62"/>
      <c r="FP582" s="62"/>
      <c r="FQ582" s="62"/>
      <c r="FR582" s="62"/>
      <c r="FS582" s="62"/>
      <c r="FT582" s="62"/>
      <c r="FU582" s="62"/>
      <c r="FV582" s="62"/>
      <c r="FW582" s="62"/>
      <c r="FX582" s="62"/>
      <c r="FY582" s="62"/>
      <c r="FZ582" s="62"/>
      <c r="GA582" s="62"/>
      <c r="GB582" s="62"/>
      <c r="GC582" s="62"/>
      <c r="GD582" s="62"/>
      <c r="GE582" s="62"/>
      <c r="GF582" s="62"/>
      <c r="GG582" s="62"/>
      <c r="GH582" s="62"/>
      <c r="GI582" s="62"/>
      <c r="GJ582" s="62"/>
      <c r="GK582" s="62"/>
      <c r="GL582" s="62"/>
      <c r="GM582" s="62"/>
      <c r="GN582" s="62"/>
      <c r="GO582" s="62"/>
      <c r="GP582" s="62"/>
      <c r="GQ582" s="62"/>
      <c r="GR582" s="62"/>
      <c r="GS582" s="62"/>
      <c r="GT582" s="62"/>
      <c r="GU582" s="62"/>
      <c r="GV582" s="62"/>
      <c r="GW582" s="62"/>
      <c r="GX582" s="62"/>
      <c r="GY582" s="62"/>
      <c r="GZ582" s="62"/>
      <c r="HA582" s="62"/>
      <c r="HB582" s="62"/>
      <c r="HC582" s="62"/>
      <c r="HD582" s="62"/>
      <c r="HE582" s="62"/>
      <c r="HF582" s="62"/>
      <c r="HG582" s="62"/>
      <c r="HH582" s="62"/>
      <c r="HI582" s="62"/>
      <c r="HJ582" s="62"/>
      <c r="HK582" s="62"/>
      <c r="HL582" s="62"/>
      <c r="HM582" s="62"/>
      <c r="HN582" s="62"/>
      <c r="HO582" s="62"/>
      <c r="HP582" s="62"/>
      <c r="HQ582" s="62"/>
      <c r="HR582" s="62"/>
      <c r="HS582" s="62"/>
      <c r="HT582" s="62"/>
      <c r="HU582" s="62"/>
      <c r="HV582" s="62"/>
      <c r="HW582" s="62"/>
      <c r="HX582" s="62"/>
      <c r="HY582" s="62"/>
      <c r="HZ582" s="62"/>
      <c r="IA582" s="62"/>
      <c r="IB582" s="62"/>
      <c r="IC582" s="62"/>
      <c r="ID582" s="62"/>
      <c r="IE582" s="62"/>
      <c r="IF582" s="62"/>
      <c r="IG582" s="62"/>
      <c r="IH582" s="62"/>
      <c r="II582" s="62"/>
      <c r="IJ582" s="62"/>
      <c r="IK582" s="62"/>
      <c r="IL582" s="62"/>
      <c r="IM582" s="62"/>
      <c r="IN582" s="62"/>
      <c r="IO582" s="62"/>
      <c r="IP582" s="62"/>
      <c r="IQ582" s="62"/>
      <c r="IR582" s="62"/>
      <c r="IS582" s="62"/>
      <c r="IT582" s="62"/>
      <c r="IU582" s="62"/>
      <c r="IV582" s="62"/>
      <c r="IW582" s="62"/>
      <c r="IX582" s="62"/>
      <c r="IY582" s="62"/>
      <c r="IZ582" s="62"/>
      <c r="JA582" s="62"/>
      <c r="JB582" s="62"/>
      <c r="JC582" s="62"/>
      <c r="JD582" s="62"/>
      <c r="JE582" s="62"/>
      <c r="JF582" s="62"/>
      <c r="JG582" s="62"/>
      <c r="JH582" s="62"/>
      <c r="JI582" s="62"/>
      <c r="JJ582" s="62"/>
      <c r="JK582" s="62"/>
      <c r="JL582" s="62"/>
      <c r="JM582" s="62"/>
      <c r="JN582" s="62"/>
      <c r="JO582" s="62"/>
      <c r="JP582" s="62"/>
      <c r="JQ582" s="62"/>
      <c r="JR582" s="62"/>
      <c r="JS582" s="62"/>
      <c r="JT582" s="62"/>
      <c r="JU582" s="62"/>
      <c r="JV582" s="62"/>
      <c r="JW582" s="62"/>
      <c r="JX582" s="62"/>
      <c r="JY582" s="62"/>
      <c r="JZ582" s="62"/>
      <c r="KA582" s="62"/>
      <c r="KB582" s="62"/>
      <c r="KC582" s="62"/>
      <c r="KD582" s="62"/>
      <c r="KE582" s="62"/>
      <c r="KF582" s="62"/>
      <c r="KG582" s="62"/>
      <c r="KH582" s="62"/>
      <c r="KI582" s="62"/>
      <c r="KJ582" s="62"/>
      <c r="KK582" s="62"/>
      <c r="KL582" s="62"/>
      <c r="KM582" s="62"/>
    </row>
    <row r="583" spans="3:299" s="13" customFormat="1" x14ac:dyDescent="0.25">
      <c r="C583" s="62"/>
      <c r="D583" s="62"/>
      <c r="E583" s="62"/>
      <c r="F583" s="62"/>
      <c r="I583" s="14"/>
      <c r="J583" s="63"/>
      <c r="K583" s="14"/>
      <c r="L583" s="63"/>
      <c r="M583" s="63"/>
      <c r="Q583" s="51"/>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c r="CS583" s="62"/>
      <c r="CT583" s="62"/>
      <c r="CU583" s="62"/>
      <c r="CV583" s="62"/>
      <c r="CW583" s="62"/>
      <c r="CX583" s="62"/>
      <c r="CY583" s="62"/>
      <c r="CZ583" s="62"/>
      <c r="DA583" s="62"/>
      <c r="DB583" s="62"/>
      <c r="DC583" s="62"/>
      <c r="DD583" s="62"/>
      <c r="DE583" s="62"/>
      <c r="DF583" s="62"/>
      <c r="DG583" s="62"/>
      <c r="DH583" s="62"/>
      <c r="DI583" s="62"/>
      <c r="DJ583" s="62"/>
      <c r="DK583" s="62"/>
      <c r="DL583" s="62"/>
      <c r="DM583" s="62"/>
      <c r="DN583" s="62"/>
      <c r="DO583" s="62"/>
      <c r="DP583" s="62"/>
      <c r="DQ583" s="62"/>
      <c r="DR583" s="62"/>
      <c r="DS583" s="62"/>
      <c r="DT583" s="62"/>
      <c r="DU583" s="62"/>
      <c r="DV583" s="62"/>
      <c r="DW583" s="62"/>
      <c r="DX583" s="62"/>
      <c r="DY583" s="62"/>
      <c r="DZ583" s="62"/>
      <c r="EA583" s="62"/>
      <c r="EB583" s="62"/>
      <c r="EC583" s="62"/>
      <c r="ED583" s="62"/>
      <c r="EE583" s="62"/>
      <c r="EF583" s="62"/>
      <c r="EG583" s="62"/>
      <c r="EH583" s="62"/>
      <c r="EI583" s="62"/>
      <c r="EJ583" s="62"/>
      <c r="EK583" s="62"/>
      <c r="EL583" s="62"/>
      <c r="EM583" s="62"/>
      <c r="EN583" s="62"/>
      <c r="EO583" s="62"/>
      <c r="EP583" s="62"/>
      <c r="EQ583" s="62"/>
      <c r="ER583" s="62"/>
      <c r="ES583" s="62"/>
      <c r="ET583" s="62"/>
      <c r="EU583" s="62"/>
      <c r="EV583" s="62"/>
      <c r="EW583" s="62"/>
      <c r="EX583" s="62"/>
      <c r="EY583" s="62"/>
      <c r="EZ583" s="62"/>
      <c r="FA583" s="62"/>
      <c r="FB583" s="62"/>
      <c r="FC583" s="62"/>
      <c r="FD583" s="62"/>
      <c r="FE583" s="62"/>
      <c r="FF583" s="62"/>
      <c r="FG583" s="62"/>
      <c r="FH583" s="62"/>
      <c r="FI583" s="62"/>
      <c r="FJ583" s="62"/>
      <c r="FK583" s="62"/>
      <c r="FL583" s="62"/>
      <c r="FM583" s="62"/>
      <c r="FN583" s="62"/>
      <c r="FO583" s="62"/>
      <c r="FP583" s="62"/>
      <c r="FQ583" s="62"/>
      <c r="FR583" s="62"/>
      <c r="FS583" s="62"/>
      <c r="FT583" s="62"/>
      <c r="FU583" s="62"/>
      <c r="FV583" s="62"/>
      <c r="FW583" s="62"/>
      <c r="FX583" s="62"/>
      <c r="FY583" s="62"/>
      <c r="FZ583" s="62"/>
      <c r="GA583" s="62"/>
      <c r="GB583" s="62"/>
      <c r="GC583" s="62"/>
      <c r="GD583" s="62"/>
      <c r="GE583" s="62"/>
      <c r="GF583" s="62"/>
      <c r="GG583" s="62"/>
      <c r="GH583" s="62"/>
      <c r="GI583" s="62"/>
      <c r="GJ583" s="62"/>
      <c r="GK583" s="62"/>
      <c r="GL583" s="62"/>
      <c r="GM583" s="62"/>
      <c r="GN583" s="62"/>
      <c r="GO583" s="62"/>
      <c r="GP583" s="62"/>
      <c r="GQ583" s="62"/>
      <c r="GR583" s="62"/>
      <c r="GS583" s="62"/>
      <c r="GT583" s="62"/>
      <c r="GU583" s="62"/>
      <c r="GV583" s="62"/>
      <c r="GW583" s="62"/>
      <c r="GX583" s="62"/>
      <c r="GY583" s="62"/>
      <c r="GZ583" s="62"/>
      <c r="HA583" s="62"/>
      <c r="HB583" s="62"/>
      <c r="HC583" s="62"/>
      <c r="HD583" s="62"/>
      <c r="HE583" s="62"/>
      <c r="HF583" s="62"/>
      <c r="HG583" s="62"/>
      <c r="HH583" s="62"/>
      <c r="HI583" s="62"/>
      <c r="HJ583" s="62"/>
      <c r="HK583" s="62"/>
      <c r="HL583" s="62"/>
      <c r="HM583" s="62"/>
      <c r="HN583" s="62"/>
      <c r="HO583" s="62"/>
      <c r="HP583" s="62"/>
      <c r="HQ583" s="62"/>
      <c r="HR583" s="62"/>
      <c r="HS583" s="62"/>
      <c r="HT583" s="62"/>
      <c r="HU583" s="62"/>
      <c r="HV583" s="62"/>
      <c r="HW583" s="62"/>
      <c r="HX583" s="62"/>
      <c r="HY583" s="62"/>
      <c r="HZ583" s="62"/>
      <c r="IA583" s="62"/>
      <c r="IB583" s="62"/>
      <c r="IC583" s="62"/>
      <c r="ID583" s="62"/>
      <c r="IE583" s="62"/>
      <c r="IF583" s="62"/>
      <c r="IG583" s="62"/>
      <c r="IH583" s="62"/>
      <c r="II583" s="62"/>
      <c r="IJ583" s="62"/>
      <c r="IK583" s="62"/>
      <c r="IL583" s="62"/>
      <c r="IM583" s="62"/>
      <c r="IN583" s="62"/>
      <c r="IO583" s="62"/>
      <c r="IP583" s="62"/>
      <c r="IQ583" s="62"/>
      <c r="IR583" s="62"/>
      <c r="IS583" s="62"/>
      <c r="IT583" s="62"/>
      <c r="IU583" s="62"/>
      <c r="IV583" s="62"/>
      <c r="IW583" s="62"/>
      <c r="IX583" s="62"/>
      <c r="IY583" s="62"/>
      <c r="IZ583" s="62"/>
      <c r="JA583" s="62"/>
      <c r="JB583" s="62"/>
      <c r="JC583" s="62"/>
      <c r="JD583" s="62"/>
      <c r="JE583" s="62"/>
      <c r="JF583" s="62"/>
      <c r="JG583" s="62"/>
      <c r="JH583" s="62"/>
      <c r="JI583" s="62"/>
      <c r="JJ583" s="62"/>
      <c r="JK583" s="62"/>
      <c r="JL583" s="62"/>
      <c r="JM583" s="62"/>
      <c r="JN583" s="62"/>
      <c r="JO583" s="62"/>
      <c r="JP583" s="62"/>
      <c r="JQ583" s="62"/>
      <c r="JR583" s="62"/>
      <c r="JS583" s="62"/>
      <c r="JT583" s="62"/>
      <c r="JU583" s="62"/>
      <c r="JV583" s="62"/>
      <c r="JW583" s="62"/>
      <c r="JX583" s="62"/>
      <c r="JY583" s="62"/>
      <c r="JZ583" s="62"/>
      <c r="KA583" s="62"/>
      <c r="KB583" s="62"/>
      <c r="KC583" s="62"/>
      <c r="KD583" s="62"/>
      <c r="KE583" s="62"/>
      <c r="KF583" s="62"/>
      <c r="KG583" s="62"/>
      <c r="KH583" s="62"/>
      <c r="KI583" s="62"/>
      <c r="KJ583" s="62"/>
      <c r="KK583" s="62"/>
      <c r="KL583" s="62"/>
      <c r="KM583" s="62"/>
    </row>
    <row r="584" spans="3:299" s="13" customFormat="1" x14ac:dyDescent="0.25">
      <c r="C584" s="62"/>
      <c r="D584" s="62"/>
      <c r="E584" s="62"/>
      <c r="F584" s="62"/>
      <c r="I584" s="14"/>
      <c r="J584" s="63"/>
      <c r="K584" s="14"/>
      <c r="L584" s="63"/>
      <c r="M584" s="63"/>
      <c r="Q584" s="51"/>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c r="CS584" s="62"/>
      <c r="CT584" s="62"/>
      <c r="CU584" s="62"/>
      <c r="CV584" s="62"/>
      <c r="CW584" s="62"/>
      <c r="CX584" s="62"/>
      <c r="CY584" s="62"/>
      <c r="CZ584" s="62"/>
      <c r="DA584" s="62"/>
      <c r="DB584" s="62"/>
      <c r="DC584" s="62"/>
      <c r="DD584" s="62"/>
      <c r="DE584" s="62"/>
      <c r="DF584" s="62"/>
      <c r="DG584" s="62"/>
      <c r="DH584" s="62"/>
      <c r="DI584" s="62"/>
      <c r="DJ584" s="62"/>
      <c r="DK584" s="62"/>
      <c r="DL584" s="62"/>
      <c r="DM584" s="62"/>
      <c r="DN584" s="62"/>
      <c r="DO584" s="62"/>
      <c r="DP584" s="62"/>
      <c r="DQ584" s="62"/>
      <c r="DR584" s="62"/>
      <c r="DS584" s="62"/>
      <c r="DT584" s="62"/>
      <c r="DU584" s="62"/>
      <c r="DV584" s="62"/>
      <c r="DW584" s="62"/>
      <c r="DX584" s="62"/>
      <c r="DY584" s="62"/>
      <c r="DZ584" s="62"/>
      <c r="EA584" s="62"/>
      <c r="EB584" s="62"/>
      <c r="EC584" s="62"/>
      <c r="ED584" s="62"/>
      <c r="EE584" s="62"/>
      <c r="EF584" s="62"/>
      <c r="EG584" s="62"/>
      <c r="EH584" s="62"/>
      <c r="EI584" s="62"/>
      <c r="EJ584" s="62"/>
      <c r="EK584" s="62"/>
      <c r="EL584" s="62"/>
      <c r="EM584" s="62"/>
      <c r="EN584" s="62"/>
      <c r="EO584" s="62"/>
      <c r="EP584" s="62"/>
      <c r="EQ584" s="62"/>
      <c r="ER584" s="62"/>
      <c r="ES584" s="62"/>
      <c r="ET584" s="62"/>
      <c r="EU584" s="62"/>
      <c r="EV584" s="62"/>
      <c r="EW584" s="62"/>
      <c r="EX584" s="62"/>
      <c r="EY584" s="62"/>
      <c r="EZ584" s="62"/>
      <c r="FA584" s="62"/>
      <c r="FB584" s="62"/>
      <c r="FC584" s="62"/>
      <c r="FD584" s="62"/>
      <c r="FE584" s="62"/>
      <c r="FF584" s="62"/>
      <c r="FG584" s="62"/>
      <c r="FH584" s="62"/>
      <c r="FI584" s="62"/>
      <c r="FJ584" s="62"/>
      <c r="FK584" s="62"/>
      <c r="FL584" s="62"/>
      <c r="FM584" s="62"/>
      <c r="FN584" s="62"/>
      <c r="FO584" s="62"/>
      <c r="FP584" s="62"/>
      <c r="FQ584" s="62"/>
      <c r="FR584" s="62"/>
      <c r="FS584" s="62"/>
      <c r="FT584" s="62"/>
      <c r="FU584" s="62"/>
      <c r="FV584" s="62"/>
      <c r="FW584" s="62"/>
      <c r="FX584" s="62"/>
      <c r="FY584" s="62"/>
      <c r="FZ584" s="62"/>
      <c r="GA584" s="62"/>
      <c r="GB584" s="62"/>
      <c r="GC584" s="62"/>
      <c r="GD584" s="62"/>
      <c r="GE584" s="62"/>
      <c r="GF584" s="62"/>
      <c r="GG584" s="62"/>
      <c r="GH584" s="62"/>
      <c r="GI584" s="62"/>
      <c r="GJ584" s="62"/>
      <c r="GK584" s="62"/>
      <c r="GL584" s="62"/>
      <c r="GM584" s="62"/>
      <c r="GN584" s="62"/>
      <c r="GO584" s="62"/>
      <c r="GP584" s="62"/>
      <c r="GQ584" s="62"/>
      <c r="GR584" s="62"/>
      <c r="GS584" s="62"/>
      <c r="GT584" s="62"/>
      <c r="GU584" s="62"/>
      <c r="GV584" s="62"/>
      <c r="GW584" s="62"/>
      <c r="GX584" s="62"/>
      <c r="GY584" s="62"/>
      <c r="GZ584" s="62"/>
      <c r="HA584" s="62"/>
      <c r="HB584" s="62"/>
      <c r="HC584" s="62"/>
      <c r="HD584" s="62"/>
      <c r="HE584" s="62"/>
      <c r="HF584" s="62"/>
      <c r="HG584" s="62"/>
      <c r="HH584" s="62"/>
      <c r="HI584" s="62"/>
      <c r="HJ584" s="62"/>
      <c r="HK584" s="62"/>
      <c r="HL584" s="62"/>
      <c r="HM584" s="62"/>
      <c r="HN584" s="62"/>
      <c r="HO584" s="62"/>
      <c r="HP584" s="62"/>
      <c r="HQ584" s="62"/>
      <c r="HR584" s="62"/>
      <c r="HS584" s="62"/>
      <c r="HT584" s="62"/>
      <c r="HU584" s="62"/>
      <c r="HV584" s="62"/>
      <c r="HW584" s="62"/>
      <c r="HX584" s="62"/>
      <c r="HY584" s="62"/>
      <c r="HZ584" s="62"/>
      <c r="IA584" s="62"/>
      <c r="IB584" s="62"/>
      <c r="IC584" s="62"/>
      <c r="ID584" s="62"/>
      <c r="IE584" s="62"/>
      <c r="IF584" s="62"/>
      <c r="IG584" s="62"/>
      <c r="IH584" s="62"/>
      <c r="II584" s="62"/>
      <c r="IJ584" s="62"/>
      <c r="IK584" s="62"/>
      <c r="IL584" s="62"/>
      <c r="IM584" s="62"/>
      <c r="IN584" s="62"/>
      <c r="IO584" s="62"/>
      <c r="IP584" s="62"/>
      <c r="IQ584" s="62"/>
      <c r="IR584" s="62"/>
      <c r="IS584" s="62"/>
      <c r="IT584" s="62"/>
      <c r="IU584" s="62"/>
      <c r="IV584" s="62"/>
      <c r="IW584" s="62"/>
      <c r="IX584" s="62"/>
      <c r="IY584" s="62"/>
      <c r="IZ584" s="62"/>
      <c r="JA584" s="62"/>
      <c r="JB584" s="62"/>
      <c r="JC584" s="62"/>
      <c r="JD584" s="62"/>
      <c r="JE584" s="62"/>
      <c r="JF584" s="62"/>
      <c r="JG584" s="62"/>
      <c r="JH584" s="62"/>
      <c r="JI584" s="62"/>
      <c r="JJ584" s="62"/>
      <c r="JK584" s="62"/>
      <c r="JL584" s="62"/>
      <c r="JM584" s="62"/>
      <c r="JN584" s="62"/>
      <c r="JO584" s="62"/>
      <c r="JP584" s="62"/>
      <c r="JQ584" s="62"/>
      <c r="JR584" s="62"/>
      <c r="JS584" s="62"/>
      <c r="JT584" s="62"/>
      <c r="JU584" s="62"/>
      <c r="JV584" s="62"/>
      <c r="JW584" s="62"/>
      <c r="JX584" s="62"/>
      <c r="JY584" s="62"/>
      <c r="JZ584" s="62"/>
      <c r="KA584" s="62"/>
      <c r="KB584" s="62"/>
      <c r="KC584" s="62"/>
      <c r="KD584" s="62"/>
      <c r="KE584" s="62"/>
      <c r="KF584" s="62"/>
      <c r="KG584" s="62"/>
      <c r="KH584" s="62"/>
      <c r="KI584" s="62"/>
      <c r="KJ584" s="62"/>
      <c r="KK584" s="62"/>
      <c r="KL584" s="62"/>
      <c r="KM584" s="62"/>
    </row>
    <row r="585" spans="3:299" s="13" customFormat="1" x14ac:dyDescent="0.25">
      <c r="C585" s="62"/>
      <c r="D585" s="62"/>
      <c r="E585" s="62"/>
      <c r="F585" s="62"/>
      <c r="I585" s="14"/>
      <c r="J585" s="63"/>
      <c r="K585" s="14"/>
      <c r="L585" s="63"/>
      <c r="M585" s="63"/>
      <c r="Q585" s="51"/>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c r="CS585" s="62"/>
      <c r="CT585" s="62"/>
      <c r="CU585" s="62"/>
      <c r="CV585" s="62"/>
      <c r="CW585" s="62"/>
      <c r="CX585" s="62"/>
      <c r="CY585" s="62"/>
      <c r="CZ585" s="62"/>
      <c r="DA585" s="62"/>
      <c r="DB585" s="62"/>
      <c r="DC585" s="62"/>
      <c r="DD585" s="62"/>
      <c r="DE585" s="62"/>
      <c r="DF585" s="62"/>
      <c r="DG585" s="62"/>
      <c r="DH585" s="62"/>
      <c r="DI585" s="62"/>
      <c r="DJ585" s="62"/>
      <c r="DK585" s="62"/>
      <c r="DL585" s="62"/>
      <c r="DM585" s="62"/>
      <c r="DN585" s="62"/>
      <c r="DO585" s="62"/>
      <c r="DP585" s="62"/>
      <c r="DQ585" s="62"/>
      <c r="DR585" s="62"/>
      <c r="DS585" s="62"/>
      <c r="DT585" s="62"/>
      <c r="DU585" s="62"/>
      <c r="DV585" s="62"/>
      <c r="DW585" s="62"/>
      <c r="DX585" s="62"/>
      <c r="DY585" s="62"/>
      <c r="DZ585" s="62"/>
      <c r="EA585" s="62"/>
      <c r="EB585" s="62"/>
      <c r="EC585" s="62"/>
      <c r="ED585" s="62"/>
      <c r="EE585" s="62"/>
      <c r="EF585" s="62"/>
      <c r="EG585" s="62"/>
      <c r="EH585" s="62"/>
      <c r="EI585" s="62"/>
      <c r="EJ585" s="62"/>
      <c r="EK585" s="62"/>
      <c r="EL585" s="62"/>
      <c r="EM585" s="62"/>
      <c r="EN585" s="62"/>
      <c r="EO585" s="62"/>
      <c r="EP585" s="62"/>
      <c r="EQ585" s="62"/>
      <c r="ER585" s="62"/>
      <c r="ES585" s="62"/>
      <c r="ET585" s="62"/>
      <c r="EU585" s="62"/>
      <c r="EV585" s="62"/>
      <c r="EW585" s="62"/>
      <c r="EX585" s="62"/>
      <c r="EY585" s="62"/>
      <c r="EZ585" s="62"/>
      <c r="FA585" s="62"/>
      <c r="FB585" s="62"/>
      <c r="FC585" s="62"/>
      <c r="FD585" s="62"/>
      <c r="FE585" s="62"/>
      <c r="FF585" s="62"/>
      <c r="FG585" s="62"/>
      <c r="FH585" s="62"/>
      <c r="FI585" s="62"/>
      <c r="FJ585" s="62"/>
      <c r="FK585" s="62"/>
      <c r="FL585" s="62"/>
      <c r="FM585" s="62"/>
      <c r="FN585" s="62"/>
      <c r="FO585" s="62"/>
      <c r="FP585" s="62"/>
      <c r="FQ585" s="62"/>
      <c r="FR585" s="62"/>
      <c r="FS585" s="62"/>
      <c r="FT585" s="62"/>
      <c r="FU585" s="62"/>
      <c r="FV585" s="62"/>
      <c r="FW585" s="62"/>
      <c r="FX585" s="62"/>
      <c r="FY585" s="62"/>
      <c r="FZ585" s="62"/>
      <c r="GA585" s="62"/>
      <c r="GB585" s="62"/>
      <c r="GC585" s="62"/>
      <c r="GD585" s="62"/>
      <c r="GE585" s="62"/>
      <c r="GF585" s="62"/>
      <c r="GG585" s="62"/>
      <c r="GH585" s="62"/>
      <c r="GI585" s="62"/>
      <c r="GJ585" s="62"/>
      <c r="GK585" s="62"/>
      <c r="GL585" s="62"/>
      <c r="GM585" s="62"/>
      <c r="GN585" s="62"/>
      <c r="GO585" s="62"/>
      <c r="GP585" s="62"/>
      <c r="GQ585" s="62"/>
      <c r="GR585" s="62"/>
      <c r="GS585" s="62"/>
      <c r="GT585" s="62"/>
      <c r="GU585" s="62"/>
      <c r="GV585" s="62"/>
      <c r="GW585" s="62"/>
      <c r="GX585" s="62"/>
      <c r="GY585" s="62"/>
      <c r="GZ585" s="62"/>
      <c r="HA585" s="62"/>
      <c r="HB585" s="62"/>
      <c r="HC585" s="62"/>
      <c r="HD585" s="62"/>
      <c r="HE585" s="62"/>
      <c r="HF585" s="62"/>
      <c r="HG585" s="62"/>
      <c r="HH585" s="62"/>
      <c r="HI585" s="62"/>
      <c r="HJ585" s="62"/>
      <c r="HK585" s="62"/>
      <c r="HL585" s="62"/>
      <c r="HM585" s="62"/>
      <c r="HN585" s="62"/>
      <c r="HO585" s="62"/>
      <c r="HP585" s="62"/>
      <c r="HQ585" s="62"/>
      <c r="HR585" s="62"/>
      <c r="HS585" s="62"/>
      <c r="HT585" s="62"/>
      <c r="HU585" s="62"/>
      <c r="HV585" s="62"/>
      <c r="HW585" s="62"/>
      <c r="HX585" s="62"/>
      <c r="HY585" s="62"/>
      <c r="HZ585" s="62"/>
      <c r="IA585" s="62"/>
      <c r="IB585" s="62"/>
      <c r="IC585" s="62"/>
      <c r="ID585" s="62"/>
      <c r="IE585" s="62"/>
      <c r="IF585" s="62"/>
      <c r="IG585" s="62"/>
      <c r="IH585" s="62"/>
      <c r="II585" s="62"/>
      <c r="IJ585" s="62"/>
      <c r="IK585" s="62"/>
      <c r="IL585" s="62"/>
      <c r="IM585" s="62"/>
      <c r="IN585" s="62"/>
      <c r="IO585" s="62"/>
      <c r="IP585" s="62"/>
      <c r="IQ585" s="62"/>
      <c r="IR585" s="62"/>
      <c r="IS585" s="62"/>
      <c r="IT585" s="62"/>
      <c r="IU585" s="62"/>
      <c r="IV585" s="62"/>
      <c r="IW585" s="62"/>
      <c r="IX585" s="62"/>
      <c r="IY585" s="62"/>
      <c r="IZ585" s="62"/>
      <c r="JA585" s="62"/>
      <c r="JB585" s="62"/>
      <c r="JC585" s="62"/>
      <c r="JD585" s="62"/>
      <c r="JE585" s="62"/>
      <c r="JF585" s="62"/>
      <c r="JG585" s="62"/>
      <c r="JH585" s="62"/>
      <c r="JI585" s="62"/>
      <c r="JJ585" s="62"/>
      <c r="JK585" s="62"/>
      <c r="JL585" s="62"/>
      <c r="JM585" s="62"/>
      <c r="JN585" s="62"/>
      <c r="JO585" s="62"/>
      <c r="JP585" s="62"/>
      <c r="JQ585" s="62"/>
      <c r="JR585" s="62"/>
      <c r="JS585" s="62"/>
      <c r="JT585" s="62"/>
      <c r="JU585" s="62"/>
      <c r="JV585" s="62"/>
      <c r="JW585" s="62"/>
      <c r="JX585" s="62"/>
      <c r="JY585" s="62"/>
      <c r="JZ585" s="62"/>
      <c r="KA585" s="62"/>
      <c r="KB585" s="62"/>
      <c r="KC585" s="62"/>
      <c r="KD585" s="62"/>
      <c r="KE585" s="62"/>
      <c r="KF585" s="62"/>
      <c r="KG585" s="62"/>
      <c r="KH585" s="62"/>
      <c r="KI585" s="62"/>
      <c r="KJ585" s="62"/>
      <c r="KK585" s="62"/>
      <c r="KL585" s="62"/>
      <c r="KM585" s="62"/>
    </row>
    <row r="586" spans="3:299" s="13" customFormat="1" x14ac:dyDescent="0.25">
      <c r="C586" s="62"/>
      <c r="D586" s="62"/>
      <c r="E586" s="62"/>
      <c r="F586" s="62"/>
      <c r="I586" s="14"/>
      <c r="J586" s="63"/>
      <c r="K586" s="14"/>
      <c r="L586" s="63"/>
      <c r="M586" s="63"/>
      <c r="Q586" s="51"/>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c r="CS586" s="62"/>
      <c r="CT586" s="62"/>
      <c r="CU586" s="62"/>
      <c r="CV586" s="62"/>
      <c r="CW586" s="62"/>
      <c r="CX586" s="62"/>
      <c r="CY586" s="62"/>
      <c r="CZ586" s="62"/>
      <c r="DA586" s="62"/>
      <c r="DB586" s="62"/>
      <c r="DC586" s="62"/>
      <c r="DD586" s="62"/>
      <c r="DE586" s="62"/>
      <c r="DF586" s="62"/>
      <c r="DG586" s="62"/>
      <c r="DH586" s="62"/>
      <c r="DI586" s="62"/>
      <c r="DJ586" s="62"/>
      <c r="DK586" s="62"/>
      <c r="DL586" s="62"/>
      <c r="DM586" s="62"/>
      <c r="DN586" s="62"/>
      <c r="DO586" s="62"/>
      <c r="DP586" s="62"/>
      <c r="DQ586" s="62"/>
      <c r="DR586" s="62"/>
      <c r="DS586" s="62"/>
      <c r="DT586" s="62"/>
      <c r="DU586" s="62"/>
      <c r="DV586" s="62"/>
      <c r="DW586" s="62"/>
      <c r="DX586" s="62"/>
      <c r="DY586" s="62"/>
      <c r="DZ586" s="62"/>
      <c r="EA586" s="62"/>
      <c r="EB586" s="62"/>
      <c r="EC586" s="62"/>
      <c r="ED586" s="62"/>
      <c r="EE586" s="62"/>
      <c r="EF586" s="62"/>
      <c r="EG586" s="62"/>
      <c r="EH586" s="62"/>
      <c r="EI586" s="62"/>
      <c r="EJ586" s="62"/>
      <c r="EK586" s="62"/>
      <c r="EL586" s="62"/>
      <c r="EM586" s="62"/>
      <c r="EN586" s="62"/>
      <c r="EO586" s="62"/>
      <c r="EP586" s="62"/>
      <c r="EQ586" s="62"/>
      <c r="ER586" s="62"/>
      <c r="ES586" s="62"/>
      <c r="ET586" s="62"/>
      <c r="EU586" s="62"/>
      <c r="EV586" s="62"/>
      <c r="EW586" s="62"/>
      <c r="EX586" s="62"/>
      <c r="EY586" s="62"/>
      <c r="EZ586" s="62"/>
      <c r="FA586" s="62"/>
      <c r="FB586" s="62"/>
      <c r="FC586" s="62"/>
      <c r="FD586" s="62"/>
      <c r="FE586" s="62"/>
      <c r="FF586" s="62"/>
      <c r="FG586" s="62"/>
      <c r="FH586" s="62"/>
      <c r="FI586" s="62"/>
      <c r="FJ586" s="62"/>
      <c r="FK586" s="62"/>
      <c r="FL586" s="62"/>
      <c r="FM586" s="62"/>
      <c r="FN586" s="62"/>
      <c r="FO586" s="62"/>
      <c r="FP586" s="62"/>
      <c r="FQ586" s="62"/>
      <c r="FR586" s="62"/>
      <c r="FS586" s="62"/>
      <c r="FT586" s="62"/>
      <c r="FU586" s="62"/>
      <c r="FV586" s="62"/>
      <c r="FW586" s="62"/>
      <c r="FX586" s="62"/>
      <c r="FY586" s="62"/>
      <c r="FZ586" s="62"/>
      <c r="GA586" s="62"/>
      <c r="GB586" s="62"/>
      <c r="GC586" s="62"/>
      <c r="GD586" s="62"/>
      <c r="GE586" s="62"/>
      <c r="GF586" s="62"/>
      <c r="GG586" s="62"/>
      <c r="GH586" s="62"/>
      <c r="GI586" s="62"/>
      <c r="GJ586" s="62"/>
      <c r="GK586" s="62"/>
      <c r="GL586" s="62"/>
      <c r="GM586" s="62"/>
      <c r="GN586" s="62"/>
      <c r="GO586" s="62"/>
      <c r="GP586" s="62"/>
      <c r="GQ586" s="62"/>
      <c r="GR586" s="62"/>
      <c r="GS586" s="62"/>
      <c r="GT586" s="62"/>
      <c r="GU586" s="62"/>
      <c r="GV586" s="62"/>
      <c r="GW586" s="62"/>
      <c r="GX586" s="62"/>
      <c r="GY586" s="62"/>
      <c r="GZ586" s="62"/>
      <c r="HA586" s="62"/>
      <c r="HB586" s="62"/>
      <c r="HC586" s="62"/>
      <c r="HD586" s="62"/>
      <c r="HE586" s="62"/>
      <c r="HF586" s="62"/>
      <c r="HG586" s="62"/>
      <c r="HH586" s="62"/>
      <c r="HI586" s="62"/>
      <c r="HJ586" s="62"/>
      <c r="HK586" s="62"/>
      <c r="HL586" s="62"/>
      <c r="HM586" s="62"/>
      <c r="HN586" s="62"/>
      <c r="HO586" s="62"/>
      <c r="HP586" s="62"/>
      <c r="HQ586" s="62"/>
      <c r="HR586" s="62"/>
      <c r="HS586" s="62"/>
      <c r="HT586" s="62"/>
      <c r="HU586" s="62"/>
      <c r="HV586" s="62"/>
      <c r="HW586" s="62"/>
      <c r="HX586" s="62"/>
      <c r="HY586" s="62"/>
      <c r="HZ586" s="62"/>
      <c r="IA586" s="62"/>
      <c r="IB586" s="62"/>
      <c r="IC586" s="62"/>
      <c r="ID586" s="62"/>
      <c r="IE586" s="62"/>
      <c r="IF586" s="62"/>
      <c r="IG586" s="62"/>
      <c r="IH586" s="62"/>
      <c r="II586" s="62"/>
      <c r="IJ586" s="62"/>
      <c r="IK586" s="62"/>
      <c r="IL586" s="62"/>
      <c r="IM586" s="62"/>
      <c r="IN586" s="62"/>
      <c r="IO586" s="62"/>
      <c r="IP586" s="62"/>
      <c r="IQ586" s="62"/>
      <c r="IR586" s="62"/>
      <c r="IS586" s="62"/>
      <c r="IT586" s="62"/>
      <c r="IU586" s="62"/>
      <c r="IV586" s="62"/>
      <c r="IW586" s="62"/>
      <c r="IX586" s="62"/>
      <c r="IY586" s="62"/>
      <c r="IZ586" s="62"/>
      <c r="JA586" s="62"/>
      <c r="JB586" s="62"/>
      <c r="JC586" s="62"/>
      <c r="JD586" s="62"/>
      <c r="JE586" s="62"/>
      <c r="JF586" s="62"/>
      <c r="JG586" s="62"/>
      <c r="JH586" s="62"/>
      <c r="JI586" s="62"/>
      <c r="JJ586" s="62"/>
      <c r="JK586" s="62"/>
      <c r="JL586" s="62"/>
      <c r="JM586" s="62"/>
      <c r="JN586" s="62"/>
      <c r="JO586" s="62"/>
      <c r="JP586" s="62"/>
      <c r="JQ586" s="62"/>
      <c r="JR586" s="62"/>
      <c r="JS586" s="62"/>
      <c r="JT586" s="62"/>
      <c r="JU586" s="62"/>
      <c r="JV586" s="62"/>
      <c r="JW586" s="62"/>
      <c r="JX586" s="62"/>
      <c r="JY586" s="62"/>
      <c r="JZ586" s="62"/>
      <c r="KA586" s="62"/>
      <c r="KB586" s="62"/>
      <c r="KC586" s="62"/>
      <c r="KD586" s="62"/>
      <c r="KE586" s="62"/>
      <c r="KF586" s="62"/>
      <c r="KG586" s="62"/>
      <c r="KH586" s="62"/>
      <c r="KI586" s="62"/>
      <c r="KJ586" s="62"/>
      <c r="KK586" s="62"/>
      <c r="KL586" s="62"/>
      <c r="KM586" s="62"/>
    </row>
    <row r="587" spans="3:299" s="13" customFormat="1" x14ac:dyDescent="0.25">
      <c r="C587" s="62"/>
      <c r="D587" s="62"/>
      <c r="E587" s="62"/>
      <c r="F587" s="62"/>
      <c r="I587" s="14"/>
      <c r="J587" s="63"/>
      <c r="K587" s="14"/>
      <c r="L587" s="63"/>
      <c r="M587" s="63"/>
      <c r="Q587" s="51"/>
      <c r="BU587" s="62"/>
      <c r="BV587" s="62"/>
      <c r="BW587" s="62"/>
      <c r="BX587" s="62"/>
      <c r="BY587" s="62"/>
      <c r="BZ587" s="62"/>
      <c r="CA587" s="62"/>
      <c r="CB587" s="62"/>
      <c r="CC587" s="62"/>
      <c r="CD587" s="62"/>
      <c r="CE587" s="62"/>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c r="DI587" s="62"/>
      <c r="DJ587" s="62"/>
      <c r="DK587" s="62"/>
      <c r="DL587" s="62"/>
      <c r="DM587" s="62"/>
      <c r="DN587" s="62"/>
      <c r="DO587" s="62"/>
      <c r="DP587" s="62"/>
      <c r="DQ587" s="62"/>
      <c r="DR587" s="62"/>
      <c r="DS587" s="62"/>
      <c r="DT587" s="62"/>
      <c r="DU587" s="62"/>
      <c r="DV587" s="62"/>
      <c r="DW587" s="62"/>
      <c r="DX587" s="62"/>
      <c r="DY587" s="62"/>
      <c r="DZ587" s="62"/>
      <c r="EA587" s="62"/>
      <c r="EB587" s="62"/>
      <c r="EC587" s="62"/>
      <c r="ED587" s="62"/>
      <c r="EE587" s="62"/>
      <c r="EF587" s="62"/>
      <c r="EG587" s="62"/>
      <c r="EH587" s="62"/>
      <c r="EI587" s="62"/>
      <c r="EJ587" s="62"/>
      <c r="EK587" s="62"/>
      <c r="EL587" s="62"/>
      <c r="EM587" s="62"/>
      <c r="EN587" s="62"/>
      <c r="EO587" s="62"/>
      <c r="EP587" s="62"/>
      <c r="EQ587" s="62"/>
      <c r="ER587" s="62"/>
      <c r="ES587" s="62"/>
      <c r="ET587" s="62"/>
      <c r="EU587" s="62"/>
      <c r="EV587" s="62"/>
      <c r="EW587" s="62"/>
      <c r="EX587" s="62"/>
      <c r="EY587" s="62"/>
      <c r="EZ587" s="62"/>
      <c r="FA587" s="62"/>
      <c r="FB587" s="62"/>
      <c r="FC587" s="62"/>
      <c r="FD587" s="62"/>
      <c r="FE587" s="62"/>
      <c r="FF587" s="62"/>
      <c r="FG587" s="62"/>
      <c r="FH587" s="62"/>
      <c r="FI587" s="62"/>
      <c r="FJ587" s="62"/>
      <c r="FK587" s="62"/>
      <c r="FL587" s="62"/>
      <c r="FM587" s="62"/>
      <c r="FN587" s="62"/>
      <c r="FO587" s="62"/>
      <c r="FP587" s="62"/>
      <c r="FQ587" s="62"/>
      <c r="FR587" s="62"/>
      <c r="FS587" s="62"/>
      <c r="FT587" s="62"/>
      <c r="FU587" s="62"/>
      <c r="FV587" s="62"/>
      <c r="FW587" s="62"/>
      <c r="FX587" s="62"/>
      <c r="FY587" s="62"/>
      <c r="FZ587" s="62"/>
      <c r="GA587" s="62"/>
      <c r="GB587" s="62"/>
      <c r="GC587" s="62"/>
      <c r="GD587" s="62"/>
      <c r="GE587" s="62"/>
      <c r="GF587" s="62"/>
      <c r="GG587" s="62"/>
      <c r="GH587" s="62"/>
      <c r="GI587" s="62"/>
      <c r="GJ587" s="62"/>
      <c r="GK587" s="62"/>
      <c r="GL587" s="62"/>
      <c r="GM587" s="62"/>
      <c r="GN587" s="62"/>
      <c r="GO587" s="62"/>
      <c r="GP587" s="62"/>
      <c r="GQ587" s="62"/>
      <c r="GR587" s="62"/>
      <c r="GS587" s="62"/>
      <c r="GT587" s="62"/>
      <c r="GU587" s="62"/>
      <c r="GV587" s="62"/>
      <c r="GW587" s="62"/>
      <c r="GX587" s="62"/>
      <c r="GY587" s="62"/>
      <c r="GZ587" s="62"/>
      <c r="HA587" s="62"/>
      <c r="HB587" s="62"/>
      <c r="HC587" s="62"/>
      <c r="HD587" s="62"/>
      <c r="HE587" s="62"/>
      <c r="HF587" s="62"/>
      <c r="HG587" s="62"/>
      <c r="HH587" s="62"/>
      <c r="HI587" s="62"/>
      <c r="HJ587" s="62"/>
      <c r="HK587" s="62"/>
      <c r="HL587" s="62"/>
      <c r="HM587" s="62"/>
      <c r="HN587" s="62"/>
      <c r="HO587" s="62"/>
      <c r="HP587" s="62"/>
      <c r="HQ587" s="62"/>
      <c r="HR587" s="62"/>
      <c r="HS587" s="62"/>
      <c r="HT587" s="62"/>
      <c r="HU587" s="62"/>
      <c r="HV587" s="62"/>
      <c r="HW587" s="62"/>
      <c r="HX587" s="62"/>
      <c r="HY587" s="62"/>
      <c r="HZ587" s="62"/>
      <c r="IA587" s="62"/>
      <c r="IB587" s="62"/>
      <c r="IC587" s="62"/>
      <c r="ID587" s="62"/>
      <c r="IE587" s="62"/>
      <c r="IF587" s="62"/>
      <c r="IG587" s="62"/>
      <c r="IH587" s="62"/>
      <c r="II587" s="62"/>
      <c r="IJ587" s="62"/>
      <c r="IK587" s="62"/>
      <c r="IL587" s="62"/>
      <c r="IM587" s="62"/>
      <c r="IN587" s="62"/>
      <c r="IO587" s="62"/>
      <c r="IP587" s="62"/>
      <c r="IQ587" s="62"/>
      <c r="IR587" s="62"/>
      <c r="IS587" s="62"/>
      <c r="IT587" s="62"/>
      <c r="IU587" s="62"/>
      <c r="IV587" s="62"/>
      <c r="IW587" s="62"/>
      <c r="IX587" s="62"/>
      <c r="IY587" s="62"/>
      <c r="IZ587" s="62"/>
      <c r="JA587" s="62"/>
      <c r="JB587" s="62"/>
      <c r="JC587" s="62"/>
      <c r="JD587" s="62"/>
      <c r="JE587" s="62"/>
      <c r="JF587" s="62"/>
      <c r="JG587" s="62"/>
      <c r="JH587" s="62"/>
      <c r="JI587" s="62"/>
      <c r="JJ587" s="62"/>
      <c r="JK587" s="62"/>
      <c r="JL587" s="62"/>
      <c r="JM587" s="62"/>
      <c r="JN587" s="62"/>
      <c r="JO587" s="62"/>
      <c r="JP587" s="62"/>
      <c r="JQ587" s="62"/>
      <c r="JR587" s="62"/>
      <c r="JS587" s="62"/>
      <c r="JT587" s="62"/>
      <c r="JU587" s="62"/>
      <c r="JV587" s="62"/>
      <c r="JW587" s="62"/>
      <c r="JX587" s="62"/>
      <c r="JY587" s="62"/>
      <c r="JZ587" s="62"/>
      <c r="KA587" s="62"/>
      <c r="KB587" s="62"/>
      <c r="KC587" s="62"/>
      <c r="KD587" s="62"/>
      <c r="KE587" s="62"/>
      <c r="KF587" s="62"/>
      <c r="KG587" s="62"/>
      <c r="KH587" s="62"/>
      <c r="KI587" s="62"/>
      <c r="KJ587" s="62"/>
      <c r="KK587" s="62"/>
      <c r="KL587" s="62"/>
      <c r="KM587" s="62"/>
    </row>
    <row r="588" spans="3:299" s="13" customFormat="1" x14ac:dyDescent="0.25">
      <c r="C588" s="62"/>
      <c r="D588" s="62"/>
      <c r="E588" s="62"/>
      <c r="F588" s="62"/>
      <c r="I588" s="14"/>
      <c r="J588" s="63"/>
      <c r="K588" s="14"/>
      <c r="L588" s="63"/>
      <c r="M588" s="63"/>
      <c r="Q588" s="51"/>
      <c r="BU588" s="62"/>
      <c r="BV588" s="62"/>
      <c r="BW588" s="62"/>
      <c r="BX588" s="62"/>
      <c r="BY588" s="62"/>
      <c r="BZ588" s="62"/>
      <c r="CA588" s="62"/>
      <c r="CB588" s="62"/>
      <c r="CC588" s="62"/>
      <c r="CD588" s="62"/>
      <c r="CE588" s="62"/>
      <c r="CF588" s="62"/>
      <c r="CG588" s="62"/>
      <c r="CH588" s="62"/>
      <c r="CI588" s="62"/>
      <c r="CJ588" s="62"/>
      <c r="CK588" s="62"/>
      <c r="CL588" s="62"/>
      <c r="CM588" s="62"/>
      <c r="CN588" s="62"/>
      <c r="CO588" s="62"/>
      <c r="CP588" s="62"/>
      <c r="CQ588" s="62"/>
      <c r="CR588" s="62"/>
      <c r="CS588" s="62"/>
      <c r="CT588" s="62"/>
      <c r="CU588" s="62"/>
      <c r="CV588" s="62"/>
      <c r="CW588" s="62"/>
      <c r="CX588" s="62"/>
      <c r="CY588" s="62"/>
      <c r="CZ588" s="62"/>
      <c r="DA588" s="62"/>
      <c r="DB588" s="62"/>
      <c r="DC588" s="62"/>
      <c r="DD588" s="62"/>
      <c r="DE588" s="62"/>
      <c r="DF588" s="62"/>
      <c r="DG588" s="62"/>
      <c r="DH588" s="62"/>
      <c r="DI588" s="62"/>
      <c r="DJ588" s="62"/>
      <c r="DK588" s="62"/>
      <c r="DL588" s="62"/>
      <c r="DM588" s="62"/>
      <c r="DN588" s="62"/>
      <c r="DO588" s="62"/>
      <c r="DP588" s="62"/>
      <c r="DQ588" s="62"/>
      <c r="DR588" s="62"/>
      <c r="DS588" s="62"/>
      <c r="DT588" s="62"/>
      <c r="DU588" s="62"/>
      <c r="DV588" s="62"/>
      <c r="DW588" s="62"/>
      <c r="DX588" s="62"/>
      <c r="DY588" s="62"/>
      <c r="DZ588" s="62"/>
      <c r="EA588" s="62"/>
      <c r="EB588" s="62"/>
      <c r="EC588" s="62"/>
      <c r="ED588" s="62"/>
      <c r="EE588" s="62"/>
      <c r="EF588" s="62"/>
      <c r="EG588" s="62"/>
      <c r="EH588" s="62"/>
      <c r="EI588" s="62"/>
      <c r="EJ588" s="62"/>
      <c r="EK588" s="62"/>
      <c r="EL588" s="62"/>
      <c r="EM588" s="62"/>
      <c r="EN588" s="62"/>
      <c r="EO588" s="62"/>
      <c r="EP588" s="62"/>
      <c r="EQ588" s="62"/>
      <c r="ER588" s="62"/>
      <c r="ES588" s="62"/>
      <c r="ET588" s="62"/>
      <c r="EU588" s="62"/>
      <c r="EV588" s="62"/>
      <c r="EW588" s="62"/>
      <c r="EX588" s="62"/>
      <c r="EY588" s="62"/>
      <c r="EZ588" s="62"/>
      <c r="FA588" s="62"/>
      <c r="FB588" s="62"/>
      <c r="FC588" s="62"/>
      <c r="FD588" s="62"/>
      <c r="FE588" s="62"/>
      <c r="FF588" s="62"/>
      <c r="FG588" s="62"/>
      <c r="FH588" s="62"/>
      <c r="FI588" s="62"/>
      <c r="FJ588" s="62"/>
      <c r="FK588" s="62"/>
      <c r="FL588" s="62"/>
      <c r="FM588" s="62"/>
      <c r="FN588" s="62"/>
      <c r="FO588" s="62"/>
      <c r="FP588" s="62"/>
      <c r="FQ588" s="62"/>
      <c r="FR588" s="62"/>
      <c r="FS588" s="62"/>
      <c r="FT588" s="62"/>
      <c r="FU588" s="62"/>
      <c r="FV588" s="62"/>
      <c r="FW588" s="62"/>
      <c r="FX588" s="62"/>
      <c r="FY588" s="62"/>
      <c r="FZ588" s="62"/>
      <c r="GA588" s="62"/>
      <c r="GB588" s="62"/>
      <c r="GC588" s="62"/>
      <c r="GD588" s="62"/>
      <c r="GE588" s="62"/>
      <c r="GF588" s="62"/>
      <c r="GG588" s="62"/>
      <c r="GH588" s="62"/>
      <c r="GI588" s="62"/>
      <c r="GJ588" s="62"/>
      <c r="GK588" s="62"/>
      <c r="GL588" s="62"/>
      <c r="GM588" s="62"/>
      <c r="GN588" s="62"/>
      <c r="GO588" s="62"/>
      <c r="GP588" s="62"/>
      <c r="GQ588" s="62"/>
      <c r="GR588" s="62"/>
      <c r="GS588" s="62"/>
      <c r="GT588" s="62"/>
      <c r="GU588" s="62"/>
      <c r="GV588" s="62"/>
      <c r="GW588" s="62"/>
      <c r="GX588" s="62"/>
      <c r="GY588" s="62"/>
      <c r="GZ588" s="62"/>
      <c r="HA588" s="62"/>
      <c r="HB588" s="62"/>
      <c r="HC588" s="62"/>
      <c r="HD588" s="62"/>
      <c r="HE588" s="62"/>
      <c r="HF588" s="62"/>
      <c r="HG588" s="62"/>
      <c r="HH588" s="62"/>
      <c r="HI588" s="62"/>
      <c r="HJ588" s="62"/>
      <c r="HK588" s="62"/>
      <c r="HL588" s="62"/>
      <c r="HM588" s="62"/>
      <c r="HN588" s="62"/>
      <c r="HO588" s="62"/>
      <c r="HP588" s="62"/>
      <c r="HQ588" s="62"/>
      <c r="HR588" s="62"/>
      <c r="HS588" s="62"/>
      <c r="HT588" s="62"/>
      <c r="HU588" s="62"/>
      <c r="HV588" s="62"/>
      <c r="HW588" s="62"/>
      <c r="HX588" s="62"/>
      <c r="HY588" s="62"/>
      <c r="HZ588" s="62"/>
      <c r="IA588" s="62"/>
      <c r="IB588" s="62"/>
      <c r="IC588" s="62"/>
      <c r="ID588" s="62"/>
      <c r="IE588" s="62"/>
      <c r="IF588" s="62"/>
      <c r="IG588" s="62"/>
      <c r="IH588" s="62"/>
      <c r="II588" s="62"/>
      <c r="IJ588" s="62"/>
      <c r="IK588" s="62"/>
      <c r="IL588" s="62"/>
      <c r="IM588" s="62"/>
      <c r="IN588" s="62"/>
      <c r="IO588" s="62"/>
      <c r="IP588" s="62"/>
      <c r="IQ588" s="62"/>
      <c r="IR588" s="62"/>
      <c r="IS588" s="62"/>
      <c r="IT588" s="62"/>
      <c r="IU588" s="62"/>
      <c r="IV588" s="62"/>
      <c r="IW588" s="62"/>
      <c r="IX588" s="62"/>
      <c r="IY588" s="62"/>
      <c r="IZ588" s="62"/>
      <c r="JA588" s="62"/>
      <c r="JB588" s="62"/>
      <c r="JC588" s="62"/>
      <c r="JD588" s="62"/>
      <c r="JE588" s="62"/>
      <c r="JF588" s="62"/>
      <c r="JG588" s="62"/>
      <c r="JH588" s="62"/>
      <c r="JI588" s="62"/>
      <c r="JJ588" s="62"/>
      <c r="JK588" s="62"/>
      <c r="JL588" s="62"/>
      <c r="JM588" s="62"/>
      <c r="JN588" s="62"/>
      <c r="JO588" s="62"/>
      <c r="JP588" s="62"/>
      <c r="JQ588" s="62"/>
      <c r="JR588" s="62"/>
      <c r="JS588" s="62"/>
      <c r="JT588" s="62"/>
      <c r="JU588" s="62"/>
      <c r="JV588" s="62"/>
      <c r="JW588" s="62"/>
      <c r="JX588" s="62"/>
      <c r="JY588" s="62"/>
      <c r="JZ588" s="62"/>
      <c r="KA588" s="62"/>
      <c r="KB588" s="62"/>
      <c r="KC588" s="62"/>
      <c r="KD588" s="62"/>
      <c r="KE588" s="62"/>
      <c r="KF588" s="62"/>
      <c r="KG588" s="62"/>
      <c r="KH588" s="62"/>
      <c r="KI588" s="62"/>
      <c r="KJ588" s="62"/>
      <c r="KK588" s="62"/>
      <c r="KL588" s="62"/>
      <c r="KM588" s="62"/>
    </row>
    <row r="589" spans="3:299" s="13" customFormat="1" x14ac:dyDescent="0.25">
      <c r="C589" s="62"/>
      <c r="D589" s="62"/>
      <c r="E589" s="62"/>
      <c r="F589" s="62"/>
      <c r="I589" s="14"/>
      <c r="J589" s="63"/>
      <c r="K589" s="14"/>
      <c r="L589" s="63"/>
      <c r="M589" s="63"/>
      <c r="Q589" s="51"/>
      <c r="BU589" s="62"/>
      <c r="BV589" s="62"/>
      <c r="BW589" s="62"/>
      <c r="BX589" s="62"/>
      <c r="BY589" s="62"/>
      <c r="BZ589" s="62"/>
      <c r="CA589" s="62"/>
      <c r="CB589" s="62"/>
      <c r="CC589" s="62"/>
      <c r="CD589" s="62"/>
      <c r="CE589" s="62"/>
      <c r="CF589" s="62"/>
      <c r="CG589" s="62"/>
      <c r="CH589" s="62"/>
      <c r="CI589" s="62"/>
      <c r="CJ589" s="62"/>
      <c r="CK589" s="62"/>
      <c r="CL589" s="62"/>
      <c r="CM589" s="62"/>
      <c r="CN589" s="62"/>
      <c r="CO589" s="62"/>
      <c r="CP589" s="62"/>
      <c r="CQ589" s="62"/>
      <c r="CR589" s="62"/>
      <c r="CS589" s="62"/>
      <c r="CT589" s="62"/>
      <c r="CU589" s="62"/>
      <c r="CV589" s="62"/>
      <c r="CW589" s="62"/>
      <c r="CX589" s="62"/>
      <c r="CY589" s="62"/>
      <c r="CZ589" s="62"/>
      <c r="DA589" s="62"/>
      <c r="DB589" s="62"/>
      <c r="DC589" s="62"/>
      <c r="DD589" s="62"/>
      <c r="DE589" s="62"/>
      <c r="DF589" s="62"/>
      <c r="DG589" s="62"/>
      <c r="DH589" s="62"/>
      <c r="DI589" s="62"/>
      <c r="DJ589" s="62"/>
      <c r="DK589" s="62"/>
      <c r="DL589" s="62"/>
      <c r="DM589" s="62"/>
      <c r="DN589" s="62"/>
      <c r="DO589" s="62"/>
      <c r="DP589" s="62"/>
      <c r="DQ589" s="62"/>
      <c r="DR589" s="62"/>
      <c r="DS589" s="62"/>
      <c r="DT589" s="62"/>
      <c r="DU589" s="62"/>
      <c r="DV589" s="62"/>
      <c r="DW589" s="62"/>
      <c r="DX589" s="62"/>
      <c r="DY589" s="62"/>
      <c r="DZ589" s="62"/>
      <c r="EA589" s="62"/>
      <c r="EB589" s="62"/>
      <c r="EC589" s="62"/>
      <c r="ED589" s="62"/>
      <c r="EE589" s="62"/>
      <c r="EF589" s="62"/>
      <c r="EG589" s="62"/>
      <c r="EH589" s="62"/>
      <c r="EI589" s="62"/>
      <c r="EJ589" s="62"/>
      <c r="EK589" s="62"/>
      <c r="EL589" s="62"/>
      <c r="EM589" s="62"/>
      <c r="EN589" s="62"/>
      <c r="EO589" s="62"/>
      <c r="EP589" s="62"/>
      <c r="EQ589" s="62"/>
      <c r="ER589" s="62"/>
      <c r="ES589" s="62"/>
      <c r="ET589" s="62"/>
      <c r="EU589" s="62"/>
      <c r="EV589" s="62"/>
      <c r="EW589" s="62"/>
      <c r="EX589" s="62"/>
      <c r="EY589" s="62"/>
      <c r="EZ589" s="62"/>
      <c r="FA589" s="62"/>
      <c r="FB589" s="62"/>
      <c r="FC589" s="62"/>
      <c r="FD589" s="62"/>
      <c r="FE589" s="62"/>
      <c r="FF589" s="62"/>
      <c r="FG589" s="62"/>
      <c r="FH589" s="62"/>
      <c r="FI589" s="62"/>
      <c r="FJ589" s="62"/>
      <c r="FK589" s="62"/>
      <c r="FL589" s="62"/>
      <c r="FM589" s="62"/>
      <c r="FN589" s="62"/>
      <c r="FO589" s="62"/>
      <c r="FP589" s="62"/>
      <c r="FQ589" s="62"/>
      <c r="FR589" s="62"/>
      <c r="FS589" s="62"/>
      <c r="FT589" s="62"/>
      <c r="FU589" s="62"/>
      <c r="FV589" s="62"/>
      <c r="FW589" s="62"/>
      <c r="FX589" s="62"/>
      <c r="FY589" s="62"/>
      <c r="FZ589" s="62"/>
      <c r="GA589" s="62"/>
      <c r="GB589" s="62"/>
      <c r="GC589" s="62"/>
      <c r="GD589" s="62"/>
      <c r="GE589" s="62"/>
      <c r="GF589" s="62"/>
      <c r="GG589" s="62"/>
      <c r="GH589" s="62"/>
      <c r="GI589" s="62"/>
      <c r="GJ589" s="62"/>
      <c r="GK589" s="62"/>
      <c r="GL589" s="62"/>
      <c r="GM589" s="62"/>
      <c r="GN589" s="62"/>
      <c r="GO589" s="62"/>
      <c r="GP589" s="62"/>
      <c r="GQ589" s="62"/>
      <c r="GR589" s="62"/>
      <c r="GS589" s="62"/>
      <c r="GT589" s="62"/>
      <c r="GU589" s="62"/>
      <c r="GV589" s="62"/>
      <c r="GW589" s="62"/>
      <c r="GX589" s="62"/>
      <c r="GY589" s="62"/>
      <c r="GZ589" s="62"/>
      <c r="HA589" s="62"/>
      <c r="HB589" s="62"/>
      <c r="HC589" s="62"/>
      <c r="HD589" s="62"/>
      <c r="HE589" s="62"/>
      <c r="HF589" s="62"/>
      <c r="HG589" s="62"/>
      <c r="HH589" s="62"/>
      <c r="HI589" s="62"/>
      <c r="HJ589" s="62"/>
      <c r="HK589" s="62"/>
      <c r="HL589" s="62"/>
      <c r="HM589" s="62"/>
      <c r="HN589" s="62"/>
      <c r="HO589" s="62"/>
      <c r="HP589" s="62"/>
      <c r="HQ589" s="62"/>
      <c r="HR589" s="62"/>
      <c r="HS589" s="62"/>
      <c r="HT589" s="62"/>
      <c r="HU589" s="62"/>
      <c r="HV589" s="62"/>
      <c r="HW589" s="62"/>
      <c r="HX589" s="62"/>
      <c r="HY589" s="62"/>
      <c r="HZ589" s="62"/>
      <c r="IA589" s="62"/>
      <c r="IB589" s="62"/>
      <c r="IC589" s="62"/>
      <c r="ID589" s="62"/>
      <c r="IE589" s="62"/>
      <c r="IF589" s="62"/>
      <c r="IG589" s="62"/>
      <c r="IH589" s="62"/>
      <c r="II589" s="62"/>
      <c r="IJ589" s="62"/>
      <c r="IK589" s="62"/>
      <c r="IL589" s="62"/>
      <c r="IM589" s="62"/>
      <c r="IN589" s="62"/>
      <c r="IO589" s="62"/>
      <c r="IP589" s="62"/>
      <c r="IQ589" s="62"/>
      <c r="IR589" s="62"/>
      <c r="IS589" s="62"/>
      <c r="IT589" s="62"/>
      <c r="IU589" s="62"/>
      <c r="IV589" s="62"/>
      <c r="IW589" s="62"/>
      <c r="IX589" s="62"/>
      <c r="IY589" s="62"/>
      <c r="IZ589" s="62"/>
      <c r="JA589" s="62"/>
      <c r="JB589" s="62"/>
      <c r="JC589" s="62"/>
      <c r="JD589" s="62"/>
      <c r="JE589" s="62"/>
      <c r="JF589" s="62"/>
      <c r="JG589" s="62"/>
      <c r="JH589" s="62"/>
      <c r="JI589" s="62"/>
      <c r="JJ589" s="62"/>
      <c r="JK589" s="62"/>
      <c r="JL589" s="62"/>
      <c r="JM589" s="62"/>
      <c r="JN589" s="62"/>
      <c r="JO589" s="62"/>
      <c r="JP589" s="62"/>
      <c r="JQ589" s="62"/>
      <c r="JR589" s="62"/>
      <c r="JS589" s="62"/>
      <c r="JT589" s="62"/>
      <c r="JU589" s="62"/>
      <c r="JV589" s="62"/>
      <c r="JW589" s="62"/>
      <c r="JX589" s="62"/>
      <c r="JY589" s="62"/>
      <c r="JZ589" s="62"/>
      <c r="KA589" s="62"/>
      <c r="KB589" s="62"/>
      <c r="KC589" s="62"/>
      <c r="KD589" s="62"/>
      <c r="KE589" s="62"/>
      <c r="KF589" s="62"/>
      <c r="KG589" s="62"/>
      <c r="KH589" s="62"/>
      <c r="KI589" s="62"/>
      <c r="KJ589" s="62"/>
      <c r="KK589" s="62"/>
      <c r="KL589" s="62"/>
      <c r="KM589" s="62"/>
    </row>
    <row r="590" spans="3:299" s="13" customFormat="1" x14ac:dyDescent="0.25">
      <c r="C590" s="62"/>
      <c r="D590" s="62"/>
      <c r="E590" s="62"/>
      <c r="F590" s="62"/>
      <c r="I590" s="14"/>
      <c r="J590" s="63"/>
      <c r="K590" s="14"/>
      <c r="L590" s="63"/>
      <c r="M590" s="63"/>
      <c r="Q590" s="51"/>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c r="EW590" s="62"/>
      <c r="EX590" s="62"/>
      <c r="EY590" s="62"/>
      <c r="EZ590" s="62"/>
      <c r="FA590" s="62"/>
      <c r="FB590" s="62"/>
      <c r="FC590" s="62"/>
      <c r="FD590" s="62"/>
      <c r="FE590" s="62"/>
      <c r="FF590" s="62"/>
      <c r="FG590" s="62"/>
      <c r="FH590" s="62"/>
      <c r="FI590" s="62"/>
      <c r="FJ590" s="62"/>
      <c r="FK590" s="62"/>
      <c r="FL590" s="62"/>
      <c r="FM590" s="62"/>
      <c r="FN590" s="62"/>
      <c r="FO590" s="62"/>
      <c r="FP590" s="62"/>
      <c r="FQ590" s="62"/>
      <c r="FR590" s="62"/>
      <c r="FS590" s="62"/>
      <c r="FT590" s="62"/>
      <c r="FU590" s="62"/>
      <c r="FV590" s="62"/>
      <c r="FW590" s="62"/>
      <c r="FX590" s="62"/>
      <c r="FY590" s="62"/>
      <c r="FZ590" s="62"/>
      <c r="GA590" s="62"/>
      <c r="GB590" s="62"/>
      <c r="GC590" s="62"/>
      <c r="GD590" s="62"/>
      <c r="GE590" s="62"/>
      <c r="GF590" s="62"/>
      <c r="GG590" s="62"/>
      <c r="GH590" s="62"/>
      <c r="GI590" s="62"/>
      <c r="GJ590" s="62"/>
      <c r="GK590" s="62"/>
      <c r="GL590" s="62"/>
      <c r="GM590" s="62"/>
      <c r="GN590" s="62"/>
      <c r="GO590" s="62"/>
      <c r="GP590" s="62"/>
      <c r="GQ590" s="62"/>
      <c r="GR590" s="62"/>
      <c r="GS590" s="62"/>
      <c r="GT590" s="62"/>
      <c r="GU590" s="62"/>
      <c r="GV590" s="62"/>
      <c r="GW590" s="62"/>
      <c r="GX590" s="62"/>
      <c r="GY590" s="62"/>
      <c r="GZ590" s="62"/>
      <c r="HA590" s="62"/>
      <c r="HB590" s="62"/>
      <c r="HC590" s="62"/>
      <c r="HD590" s="62"/>
      <c r="HE590" s="62"/>
      <c r="HF590" s="62"/>
      <c r="HG590" s="62"/>
      <c r="HH590" s="62"/>
      <c r="HI590" s="62"/>
      <c r="HJ590" s="62"/>
      <c r="HK590" s="62"/>
      <c r="HL590" s="62"/>
      <c r="HM590" s="62"/>
      <c r="HN590" s="62"/>
      <c r="HO590" s="62"/>
      <c r="HP590" s="62"/>
      <c r="HQ590" s="62"/>
      <c r="HR590" s="62"/>
      <c r="HS590" s="62"/>
      <c r="HT590" s="62"/>
      <c r="HU590" s="62"/>
      <c r="HV590" s="62"/>
      <c r="HW590" s="62"/>
      <c r="HX590" s="62"/>
      <c r="HY590" s="62"/>
      <c r="HZ590" s="62"/>
      <c r="IA590" s="62"/>
      <c r="IB590" s="62"/>
      <c r="IC590" s="62"/>
      <c r="ID590" s="62"/>
      <c r="IE590" s="62"/>
      <c r="IF590" s="62"/>
      <c r="IG590" s="62"/>
      <c r="IH590" s="62"/>
      <c r="II590" s="62"/>
      <c r="IJ590" s="62"/>
      <c r="IK590" s="62"/>
      <c r="IL590" s="62"/>
      <c r="IM590" s="62"/>
      <c r="IN590" s="62"/>
      <c r="IO590" s="62"/>
      <c r="IP590" s="62"/>
      <c r="IQ590" s="62"/>
      <c r="IR590" s="62"/>
      <c r="IS590" s="62"/>
      <c r="IT590" s="62"/>
      <c r="IU590" s="62"/>
      <c r="IV590" s="62"/>
      <c r="IW590" s="62"/>
      <c r="IX590" s="62"/>
      <c r="IY590" s="62"/>
      <c r="IZ590" s="62"/>
      <c r="JA590" s="62"/>
      <c r="JB590" s="62"/>
      <c r="JC590" s="62"/>
      <c r="JD590" s="62"/>
      <c r="JE590" s="62"/>
      <c r="JF590" s="62"/>
      <c r="JG590" s="62"/>
      <c r="JH590" s="62"/>
      <c r="JI590" s="62"/>
      <c r="JJ590" s="62"/>
      <c r="JK590" s="62"/>
      <c r="JL590" s="62"/>
      <c r="JM590" s="62"/>
      <c r="JN590" s="62"/>
      <c r="JO590" s="62"/>
      <c r="JP590" s="62"/>
      <c r="JQ590" s="62"/>
      <c r="JR590" s="62"/>
      <c r="JS590" s="62"/>
      <c r="JT590" s="62"/>
      <c r="JU590" s="62"/>
      <c r="JV590" s="62"/>
      <c r="JW590" s="62"/>
      <c r="JX590" s="62"/>
      <c r="JY590" s="62"/>
      <c r="JZ590" s="62"/>
      <c r="KA590" s="62"/>
      <c r="KB590" s="62"/>
      <c r="KC590" s="62"/>
      <c r="KD590" s="62"/>
      <c r="KE590" s="62"/>
      <c r="KF590" s="62"/>
      <c r="KG590" s="62"/>
      <c r="KH590" s="62"/>
      <c r="KI590" s="62"/>
      <c r="KJ590" s="62"/>
      <c r="KK590" s="62"/>
      <c r="KL590" s="62"/>
      <c r="KM590" s="62"/>
    </row>
    <row r="591" spans="3:299" s="13" customFormat="1" x14ac:dyDescent="0.25">
      <c r="C591" s="62"/>
      <c r="D591" s="62"/>
      <c r="E591" s="62"/>
      <c r="F591" s="62"/>
      <c r="I591" s="14"/>
      <c r="J591" s="63"/>
      <c r="K591" s="14"/>
      <c r="L591" s="63"/>
      <c r="M591" s="63"/>
      <c r="Q591" s="51"/>
      <c r="BU591" s="62"/>
      <c r="BV591" s="62"/>
      <c r="BW591" s="62"/>
      <c r="BX591" s="62"/>
      <c r="BY591" s="62"/>
      <c r="BZ591" s="62"/>
      <c r="CA591" s="62"/>
      <c r="CB591" s="62"/>
      <c r="CC591" s="62"/>
      <c r="CD591" s="62"/>
      <c r="CE591" s="62"/>
      <c r="CF591" s="62"/>
      <c r="CG591" s="62"/>
      <c r="CH591" s="62"/>
      <c r="CI591" s="62"/>
      <c r="CJ591" s="62"/>
      <c r="CK591" s="62"/>
      <c r="CL591" s="62"/>
      <c r="CM591" s="62"/>
      <c r="CN591" s="62"/>
      <c r="CO591" s="62"/>
      <c r="CP591" s="62"/>
      <c r="CQ591" s="62"/>
      <c r="CR591" s="62"/>
      <c r="CS591" s="62"/>
      <c r="CT591" s="62"/>
      <c r="CU591" s="62"/>
      <c r="CV591" s="62"/>
      <c r="CW591" s="62"/>
      <c r="CX591" s="62"/>
      <c r="CY591" s="62"/>
      <c r="CZ591" s="62"/>
      <c r="DA591" s="62"/>
      <c r="DB591" s="62"/>
      <c r="DC591" s="62"/>
      <c r="DD591" s="62"/>
      <c r="DE591" s="62"/>
      <c r="DF591" s="62"/>
      <c r="DG591" s="62"/>
      <c r="DH591" s="62"/>
      <c r="DI591" s="62"/>
      <c r="DJ591" s="62"/>
      <c r="DK591" s="62"/>
      <c r="DL591" s="62"/>
      <c r="DM591" s="62"/>
      <c r="DN591" s="62"/>
      <c r="DO591" s="62"/>
      <c r="DP591" s="62"/>
      <c r="DQ591" s="62"/>
      <c r="DR591" s="62"/>
      <c r="DS591" s="62"/>
      <c r="DT591" s="62"/>
      <c r="DU591" s="62"/>
      <c r="DV591" s="62"/>
      <c r="DW591" s="62"/>
      <c r="DX591" s="62"/>
      <c r="DY591" s="62"/>
      <c r="DZ591" s="62"/>
      <c r="EA591" s="62"/>
      <c r="EB591" s="62"/>
      <c r="EC591" s="62"/>
      <c r="ED591" s="62"/>
      <c r="EE591" s="62"/>
      <c r="EF591" s="62"/>
      <c r="EG591" s="62"/>
      <c r="EH591" s="62"/>
      <c r="EI591" s="62"/>
      <c r="EJ591" s="62"/>
      <c r="EK591" s="62"/>
      <c r="EL591" s="62"/>
      <c r="EM591" s="62"/>
      <c r="EN591" s="62"/>
      <c r="EO591" s="62"/>
      <c r="EP591" s="62"/>
      <c r="EQ591" s="62"/>
      <c r="ER591" s="62"/>
      <c r="ES591" s="62"/>
      <c r="ET591" s="62"/>
      <c r="EU591" s="62"/>
      <c r="EV591" s="62"/>
      <c r="EW591" s="62"/>
      <c r="EX591" s="62"/>
      <c r="EY591" s="62"/>
      <c r="EZ591" s="62"/>
      <c r="FA591" s="62"/>
      <c r="FB591" s="62"/>
      <c r="FC591" s="62"/>
      <c r="FD591" s="62"/>
      <c r="FE591" s="62"/>
      <c r="FF591" s="62"/>
      <c r="FG591" s="62"/>
      <c r="FH591" s="62"/>
      <c r="FI591" s="62"/>
      <c r="FJ591" s="62"/>
      <c r="FK591" s="62"/>
      <c r="FL591" s="62"/>
      <c r="FM591" s="62"/>
      <c r="FN591" s="62"/>
      <c r="FO591" s="62"/>
      <c r="FP591" s="62"/>
      <c r="FQ591" s="62"/>
      <c r="FR591" s="62"/>
      <c r="FS591" s="62"/>
      <c r="FT591" s="62"/>
      <c r="FU591" s="62"/>
      <c r="FV591" s="62"/>
      <c r="FW591" s="62"/>
      <c r="FX591" s="62"/>
      <c r="FY591" s="62"/>
      <c r="FZ591" s="62"/>
      <c r="GA591" s="62"/>
      <c r="GB591" s="62"/>
      <c r="GC591" s="62"/>
      <c r="GD591" s="62"/>
      <c r="GE591" s="62"/>
      <c r="GF591" s="62"/>
      <c r="GG591" s="62"/>
      <c r="GH591" s="62"/>
      <c r="GI591" s="62"/>
      <c r="GJ591" s="62"/>
      <c r="GK591" s="62"/>
      <c r="GL591" s="62"/>
      <c r="GM591" s="62"/>
      <c r="GN591" s="62"/>
      <c r="GO591" s="62"/>
      <c r="GP591" s="62"/>
      <c r="GQ591" s="62"/>
      <c r="GR591" s="62"/>
      <c r="GS591" s="62"/>
      <c r="GT591" s="62"/>
      <c r="GU591" s="62"/>
      <c r="GV591" s="62"/>
      <c r="GW591" s="62"/>
      <c r="GX591" s="62"/>
      <c r="GY591" s="62"/>
      <c r="GZ591" s="62"/>
      <c r="HA591" s="62"/>
      <c r="HB591" s="62"/>
      <c r="HC591" s="62"/>
      <c r="HD591" s="62"/>
      <c r="HE591" s="62"/>
      <c r="HF591" s="62"/>
      <c r="HG591" s="62"/>
      <c r="HH591" s="62"/>
      <c r="HI591" s="62"/>
      <c r="HJ591" s="62"/>
      <c r="HK591" s="62"/>
      <c r="HL591" s="62"/>
      <c r="HM591" s="62"/>
      <c r="HN591" s="62"/>
      <c r="HO591" s="62"/>
      <c r="HP591" s="62"/>
      <c r="HQ591" s="62"/>
      <c r="HR591" s="62"/>
      <c r="HS591" s="62"/>
      <c r="HT591" s="62"/>
      <c r="HU591" s="62"/>
      <c r="HV591" s="62"/>
      <c r="HW591" s="62"/>
      <c r="HX591" s="62"/>
      <c r="HY591" s="62"/>
      <c r="HZ591" s="62"/>
      <c r="IA591" s="62"/>
      <c r="IB591" s="62"/>
      <c r="IC591" s="62"/>
      <c r="ID591" s="62"/>
      <c r="IE591" s="62"/>
      <c r="IF591" s="62"/>
      <c r="IG591" s="62"/>
      <c r="IH591" s="62"/>
      <c r="II591" s="62"/>
      <c r="IJ591" s="62"/>
      <c r="IK591" s="62"/>
      <c r="IL591" s="62"/>
      <c r="IM591" s="62"/>
      <c r="IN591" s="62"/>
      <c r="IO591" s="62"/>
      <c r="IP591" s="62"/>
      <c r="IQ591" s="62"/>
      <c r="IR591" s="62"/>
      <c r="IS591" s="62"/>
      <c r="IT591" s="62"/>
      <c r="IU591" s="62"/>
      <c r="IV591" s="62"/>
      <c r="IW591" s="62"/>
      <c r="IX591" s="62"/>
      <c r="IY591" s="62"/>
      <c r="IZ591" s="62"/>
      <c r="JA591" s="62"/>
      <c r="JB591" s="62"/>
      <c r="JC591" s="62"/>
      <c r="JD591" s="62"/>
      <c r="JE591" s="62"/>
      <c r="JF591" s="62"/>
      <c r="JG591" s="62"/>
      <c r="JH591" s="62"/>
      <c r="JI591" s="62"/>
      <c r="JJ591" s="62"/>
      <c r="JK591" s="62"/>
      <c r="JL591" s="62"/>
      <c r="JM591" s="62"/>
      <c r="JN591" s="62"/>
      <c r="JO591" s="62"/>
      <c r="JP591" s="62"/>
      <c r="JQ591" s="62"/>
      <c r="JR591" s="62"/>
      <c r="JS591" s="62"/>
      <c r="JT591" s="62"/>
      <c r="JU591" s="62"/>
      <c r="JV591" s="62"/>
      <c r="JW591" s="62"/>
      <c r="JX591" s="62"/>
      <c r="JY591" s="62"/>
      <c r="JZ591" s="62"/>
      <c r="KA591" s="62"/>
      <c r="KB591" s="62"/>
      <c r="KC591" s="62"/>
      <c r="KD591" s="62"/>
      <c r="KE591" s="62"/>
      <c r="KF591" s="62"/>
      <c r="KG591" s="62"/>
      <c r="KH591" s="62"/>
      <c r="KI591" s="62"/>
      <c r="KJ591" s="62"/>
      <c r="KK591" s="62"/>
      <c r="KL591" s="62"/>
      <c r="KM591" s="62"/>
    </row>
    <row r="592" spans="3:299" s="13" customFormat="1" x14ac:dyDescent="0.25">
      <c r="C592" s="62"/>
      <c r="D592" s="62"/>
      <c r="E592" s="62"/>
      <c r="F592" s="62"/>
      <c r="I592" s="14"/>
      <c r="J592" s="63"/>
      <c r="K592" s="14"/>
      <c r="L592" s="63"/>
      <c r="M592" s="63"/>
      <c r="Q592" s="51"/>
      <c r="BU592" s="62"/>
      <c r="BV592" s="62"/>
      <c r="BW592" s="62"/>
      <c r="BX592" s="62"/>
      <c r="BY592" s="62"/>
      <c r="BZ592" s="62"/>
      <c r="CA592" s="62"/>
      <c r="CB592" s="62"/>
      <c r="CC592" s="62"/>
      <c r="CD592" s="62"/>
      <c r="CE592" s="62"/>
      <c r="CF592" s="62"/>
      <c r="CG592" s="62"/>
      <c r="CH592" s="62"/>
      <c r="CI592" s="62"/>
      <c r="CJ592" s="62"/>
      <c r="CK592" s="62"/>
      <c r="CL592" s="62"/>
      <c r="CM592" s="62"/>
      <c r="CN592" s="62"/>
      <c r="CO592" s="62"/>
      <c r="CP592" s="62"/>
      <c r="CQ592" s="62"/>
      <c r="CR592" s="62"/>
      <c r="CS592" s="62"/>
      <c r="CT592" s="62"/>
      <c r="CU592" s="62"/>
      <c r="CV592" s="62"/>
      <c r="CW592" s="62"/>
      <c r="CX592" s="62"/>
      <c r="CY592" s="62"/>
      <c r="CZ592" s="62"/>
      <c r="DA592" s="62"/>
      <c r="DB592" s="62"/>
      <c r="DC592" s="62"/>
      <c r="DD592" s="62"/>
      <c r="DE592" s="62"/>
      <c r="DF592" s="62"/>
      <c r="DG592" s="62"/>
      <c r="DH592" s="62"/>
      <c r="DI592" s="62"/>
      <c r="DJ592" s="62"/>
      <c r="DK592" s="62"/>
      <c r="DL592" s="62"/>
      <c r="DM592" s="62"/>
      <c r="DN592" s="62"/>
      <c r="DO592" s="62"/>
      <c r="DP592" s="62"/>
      <c r="DQ592" s="62"/>
      <c r="DR592" s="62"/>
      <c r="DS592" s="62"/>
      <c r="DT592" s="62"/>
      <c r="DU592" s="62"/>
      <c r="DV592" s="62"/>
      <c r="DW592" s="62"/>
      <c r="DX592" s="62"/>
      <c r="DY592" s="62"/>
      <c r="DZ592" s="62"/>
      <c r="EA592" s="62"/>
      <c r="EB592" s="62"/>
      <c r="EC592" s="62"/>
      <c r="ED592" s="62"/>
      <c r="EE592" s="62"/>
      <c r="EF592" s="62"/>
      <c r="EG592" s="62"/>
      <c r="EH592" s="62"/>
      <c r="EI592" s="62"/>
      <c r="EJ592" s="62"/>
      <c r="EK592" s="62"/>
      <c r="EL592" s="62"/>
      <c r="EM592" s="62"/>
      <c r="EN592" s="62"/>
      <c r="EO592" s="62"/>
      <c r="EP592" s="62"/>
      <c r="EQ592" s="62"/>
      <c r="ER592" s="62"/>
      <c r="ES592" s="62"/>
      <c r="ET592" s="62"/>
      <c r="EU592" s="62"/>
      <c r="EV592" s="62"/>
      <c r="EW592" s="62"/>
      <c r="EX592" s="62"/>
      <c r="EY592" s="62"/>
      <c r="EZ592" s="62"/>
      <c r="FA592" s="62"/>
      <c r="FB592" s="62"/>
      <c r="FC592" s="62"/>
      <c r="FD592" s="62"/>
      <c r="FE592" s="62"/>
      <c r="FF592" s="62"/>
      <c r="FG592" s="62"/>
      <c r="FH592" s="62"/>
      <c r="FI592" s="62"/>
      <c r="FJ592" s="62"/>
      <c r="FK592" s="62"/>
      <c r="FL592" s="62"/>
      <c r="FM592" s="62"/>
      <c r="FN592" s="62"/>
      <c r="FO592" s="62"/>
      <c r="FP592" s="62"/>
      <c r="FQ592" s="62"/>
      <c r="FR592" s="62"/>
      <c r="FS592" s="62"/>
      <c r="FT592" s="62"/>
      <c r="FU592" s="62"/>
      <c r="FV592" s="62"/>
      <c r="FW592" s="62"/>
      <c r="FX592" s="62"/>
      <c r="FY592" s="62"/>
      <c r="FZ592" s="62"/>
      <c r="GA592" s="62"/>
      <c r="GB592" s="62"/>
      <c r="GC592" s="62"/>
      <c r="GD592" s="62"/>
      <c r="GE592" s="62"/>
      <c r="GF592" s="62"/>
      <c r="GG592" s="62"/>
      <c r="GH592" s="62"/>
      <c r="GI592" s="62"/>
      <c r="GJ592" s="62"/>
      <c r="GK592" s="62"/>
      <c r="GL592" s="62"/>
      <c r="GM592" s="62"/>
      <c r="GN592" s="62"/>
      <c r="GO592" s="62"/>
      <c r="GP592" s="62"/>
      <c r="GQ592" s="62"/>
      <c r="GR592" s="62"/>
      <c r="GS592" s="62"/>
      <c r="GT592" s="62"/>
      <c r="GU592" s="62"/>
      <c r="GV592" s="62"/>
      <c r="GW592" s="62"/>
      <c r="GX592" s="62"/>
      <c r="GY592" s="62"/>
      <c r="GZ592" s="62"/>
      <c r="HA592" s="62"/>
      <c r="HB592" s="62"/>
      <c r="HC592" s="62"/>
      <c r="HD592" s="62"/>
      <c r="HE592" s="62"/>
      <c r="HF592" s="62"/>
      <c r="HG592" s="62"/>
      <c r="HH592" s="62"/>
      <c r="HI592" s="62"/>
      <c r="HJ592" s="62"/>
      <c r="HK592" s="62"/>
      <c r="HL592" s="62"/>
      <c r="HM592" s="62"/>
      <c r="HN592" s="62"/>
      <c r="HO592" s="62"/>
      <c r="HP592" s="62"/>
      <c r="HQ592" s="62"/>
      <c r="HR592" s="62"/>
      <c r="HS592" s="62"/>
      <c r="HT592" s="62"/>
      <c r="HU592" s="62"/>
      <c r="HV592" s="62"/>
      <c r="HW592" s="62"/>
      <c r="HX592" s="62"/>
      <c r="HY592" s="62"/>
      <c r="HZ592" s="62"/>
      <c r="IA592" s="62"/>
      <c r="IB592" s="62"/>
      <c r="IC592" s="62"/>
      <c r="ID592" s="62"/>
      <c r="IE592" s="62"/>
      <c r="IF592" s="62"/>
      <c r="IG592" s="62"/>
      <c r="IH592" s="62"/>
      <c r="II592" s="62"/>
      <c r="IJ592" s="62"/>
      <c r="IK592" s="62"/>
      <c r="IL592" s="62"/>
      <c r="IM592" s="62"/>
      <c r="IN592" s="62"/>
      <c r="IO592" s="62"/>
      <c r="IP592" s="62"/>
      <c r="IQ592" s="62"/>
      <c r="IR592" s="62"/>
      <c r="IS592" s="62"/>
      <c r="IT592" s="62"/>
      <c r="IU592" s="62"/>
      <c r="IV592" s="62"/>
      <c r="IW592" s="62"/>
      <c r="IX592" s="62"/>
      <c r="IY592" s="62"/>
      <c r="IZ592" s="62"/>
      <c r="JA592" s="62"/>
      <c r="JB592" s="62"/>
      <c r="JC592" s="62"/>
      <c r="JD592" s="62"/>
      <c r="JE592" s="62"/>
      <c r="JF592" s="62"/>
      <c r="JG592" s="62"/>
      <c r="JH592" s="62"/>
      <c r="JI592" s="62"/>
      <c r="JJ592" s="62"/>
      <c r="JK592" s="62"/>
      <c r="JL592" s="62"/>
      <c r="JM592" s="62"/>
      <c r="JN592" s="62"/>
      <c r="JO592" s="62"/>
      <c r="JP592" s="62"/>
      <c r="JQ592" s="62"/>
      <c r="JR592" s="62"/>
      <c r="JS592" s="62"/>
      <c r="JT592" s="62"/>
      <c r="JU592" s="62"/>
      <c r="JV592" s="62"/>
      <c r="JW592" s="62"/>
      <c r="JX592" s="62"/>
      <c r="JY592" s="62"/>
      <c r="JZ592" s="62"/>
      <c r="KA592" s="62"/>
      <c r="KB592" s="62"/>
      <c r="KC592" s="62"/>
      <c r="KD592" s="62"/>
      <c r="KE592" s="62"/>
      <c r="KF592" s="62"/>
      <c r="KG592" s="62"/>
      <c r="KH592" s="62"/>
      <c r="KI592" s="62"/>
      <c r="KJ592" s="62"/>
      <c r="KK592" s="62"/>
      <c r="KL592" s="62"/>
      <c r="KM592" s="62"/>
    </row>
    <row r="593" spans="3:299" s="13" customFormat="1" x14ac:dyDescent="0.25">
      <c r="C593" s="62"/>
      <c r="D593" s="62"/>
      <c r="E593" s="62"/>
      <c r="F593" s="62"/>
      <c r="I593" s="14"/>
      <c r="J593" s="63"/>
      <c r="K593" s="14"/>
      <c r="L593" s="63"/>
      <c r="M593" s="63"/>
      <c r="Q593" s="51"/>
      <c r="BU593" s="62"/>
      <c r="BV593" s="62"/>
      <c r="BW593" s="62"/>
      <c r="BX593" s="62"/>
      <c r="BY593" s="62"/>
      <c r="BZ593" s="62"/>
      <c r="CA593" s="62"/>
      <c r="CB593" s="62"/>
      <c r="CC593" s="62"/>
      <c r="CD593" s="62"/>
      <c r="CE593" s="62"/>
      <c r="CF593" s="62"/>
      <c r="CG593" s="62"/>
      <c r="CH593" s="62"/>
      <c r="CI593" s="62"/>
      <c r="CJ593" s="62"/>
      <c r="CK593" s="62"/>
      <c r="CL593" s="62"/>
      <c r="CM593" s="62"/>
      <c r="CN593" s="62"/>
      <c r="CO593" s="62"/>
      <c r="CP593" s="62"/>
      <c r="CQ593" s="62"/>
      <c r="CR593" s="62"/>
      <c r="CS593" s="62"/>
      <c r="CT593" s="62"/>
      <c r="CU593" s="62"/>
      <c r="CV593" s="62"/>
      <c r="CW593" s="62"/>
      <c r="CX593" s="62"/>
      <c r="CY593" s="62"/>
      <c r="CZ593" s="62"/>
      <c r="DA593" s="62"/>
      <c r="DB593" s="62"/>
      <c r="DC593" s="62"/>
      <c r="DD593" s="62"/>
      <c r="DE593" s="62"/>
      <c r="DF593" s="62"/>
      <c r="DG593" s="62"/>
      <c r="DH593" s="62"/>
      <c r="DI593" s="62"/>
      <c r="DJ593" s="62"/>
      <c r="DK593" s="62"/>
      <c r="DL593" s="62"/>
      <c r="DM593" s="62"/>
      <c r="DN593" s="62"/>
      <c r="DO593" s="62"/>
      <c r="DP593" s="62"/>
      <c r="DQ593" s="62"/>
      <c r="DR593" s="62"/>
      <c r="DS593" s="62"/>
      <c r="DT593" s="62"/>
      <c r="DU593" s="62"/>
      <c r="DV593" s="62"/>
      <c r="DW593" s="62"/>
      <c r="DX593" s="62"/>
      <c r="DY593" s="62"/>
      <c r="DZ593" s="62"/>
      <c r="EA593" s="62"/>
      <c r="EB593" s="62"/>
      <c r="EC593" s="62"/>
      <c r="ED593" s="62"/>
      <c r="EE593" s="62"/>
      <c r="EF593" s="62"/>
      <c r="EG593" s="62"/>
      <c r="EH593" s="62"/>
      <c r="EI593" s="62"/>
      <c r="EJ593" s="62"/>
      <c r="EK593" s="62"/>
      <c r="EL593" s="62"/>
      <c r="EM593" s="62"/>
      <c r="EN593" s="62"/>
      <c r="EO593" s="62"/>
      <c r="EP593" s="62"/>
      <c r="EQ593" s="62"/>
      <c r="ER593" s="62"/>
      <c r="ES593" s="62"/>
      <c r="ET593" s="62"/>
      <c r="EU593" s="62"/>
      <c r="EV593" s="62"/>
      <c r="EW593" s="62"/>
      <c r="EX593" s="62"/>
      <c r="EY593" s="62"/>
      <c r="EZ593" s="62"/>
      <c r="FA593" s="62"/>
      <c r="FB593" s="62"/>
      <c r="FC593" s="62"/>
      <c r="FD593" s="62"/>
      <c r="FE593" s="62"/>
      <c r="FF593" s="62"/>
      <c r="FG593" s="62"/>
      <c r="FH593" s="62"/>
      <c r="FI593" s="62"/>
      <c r="FJ593" s="62"/>
      <c r="FK593" s="62"/>
      <c r="FL593" s="62"/>
      <c r="FM593" s="62"/>
      <c r="FN593" s="62"/>
      <c r="FO593" s="62"/>
      <c r="FP593" s="62"/>
      <c r="FQ593" s="62"/>
      <c r="FR593" s="62"/>
      <c r="FS593" s="62"/>
      <c r="FT593" s="62"/>
      <c r="FU593" s="62"/>
      <c r="FV593" s="62"/>
      <c r="FW593" s="62"/>
      <c r="FX593" s="62"/>
      <c r="FY593" s="62"/>
      <c r="FZ593" s="62"/>
      <c r="GA593" s="62"/>
      <c r="GB593" s="62"/>
      <c r="GC593" s="62"/>
      <c r="GD593" s="62"/>
      <c r="GE593" s="62"/>
      <c r="GF593" s="62"/>
      <c r="GG593" s="62"/>
      <c r="GH593" s="62"/>
      <c r="GI593" s="62"/>
      <c r="GJ593" s="62"/>
      <c r="GK593" s="62"/>
      <c r="GL593" s="62"/>
      <c r="GM593" s="62"/>
      <c r="GN593" s="62"/>
      <c r="GO593" s="62"/>
      <c r="GP593" s="62"/>
      <c r="GQ593" s="62"/>
      <c r="GR593" s="62"/>
      <c r="GS593" s="62"/>
      <c r="GT593" s="62"/>
      <c r="GU593" s="62"/>
      <c r="GV593" s="62"/>
      <c r="GW593" s="62"/>
      <c r="GX593" s="62"/>
      <c r="GY593" s="62"/>
      <c r="GZ593" s="62"/>
      <c r="HA593" s="62"/>
      <c r="HB593" s="62"/>
      <c r="HC593" s="62"/>
      <c r="HD593" s="62"/>
      <c r="HE593" s="62"/>
      <c r="HF593" s="62"/>
      <c r="HG593" s="62"/>
      <c r="HH593" s="62"/>
      <c r="HI593" s="62"/>
      <c r="HJ593" s="62"/>
      <c r="HK593" s="62"/>
      <c r="HL593" s="62"/>
      <c r="HM593" s="62"/>
      <c r="HN593" s="62"/>
      <c r="HO593" s="62"/>
      <c r="HP593" s="62"/>
      <c r="HQ593" s="62"/>
      <c r="HR593" s="62"/>
      <c r="HS593" s="62"/>
      <c r="HT593" s="62"/>
      <c r="HU593" s="62"/>
      <c r="HV593" s="62"/>
      <c r="HW593" s="62"/>
      <c r="HX593" s="62"/>
      <c r="HY593" s="62"/>
      <c r="HZ593" s="62"/>
      <c r="IA593" s="62"/>
      <c r="IB593" s="62"/>
      <c r="IC593" s="62"/>
      <c r="ID593" s="62"/>
      <c r="IE593" s="62"/>
      <c r="IF593" s="62"/>
      <c r="IG593" s="62"/>
      <c r="IH593" s="62"/>
      <c r="II593" s="62"/>
      <c r="IJ593" s="62"/>
      <c r="IK593" s="62"/>
      <c r="IL593" s="62"/>
      <c r="IM593" s="62"/>
      <c r="IN593" s="62"/>
      <c r="IO593" s="62"/>
      <c r="IP593" s="62"/>
      <c r="IQ593" s="62"/>
      <c r="IR593" s="62"/>
      <c r="IS593" s="62"/>
      <c r="IT593" s="62"/>
      <c r="IU593" s="62"/>
      <c r="IV593" s="62"/>
      <c r="IW593" s="62"/>
      <c r="IX593" s="62"/>
      <c r="IY593" s="62"/>
      <c r="IZ593" s="62"/>
      <c r="JA593" s="62"/>
      <c r="JB593" s="62"/>
      <c r="JC593" s="62"/>
      <c r="JD593" s="62"/>
      <c r="JE593" s="62"/>
      <c r="JF593" s="62"/>
      <c r="JG593" s="62"/>
      <c r="JH593" s="62"/>
      <c r="JI593" s="62"/>
      <c r="JJ593" s="62"/>
      <c r="JK593" s="62"/>
      <c r="JL593" s="62"/>
      <c r="JM593" s="62"/>
      <c r="JN593" s="62"/>
      <c r="JO593" s="62"/>
      <c r="JP593" s="62"/>
      <c r="JQ593" s="62"/>
      <c r="JR593" s="62"/>
      <c r="JS593" s="62"/>
      <c r="JT593" s="62"/>
      <c r="JU593" s="62"/>
      <c r="JV593" s="62"/>
      <c r="JW593" s="62"/>
      <c r="JX593" s="62"/>
      <c r="JY593" s="62"/>
      <c r="JZ593" s="62"/>
      <c r="KA593" s="62"/>
      <c r="KB593" s="62"/>
      <c r="KC593" s="62"/>
      <c r="KD593" s="62"/>
      <c r="KE593" s="62"/>
      <c r="KF593" s="62"/>
      <c r="KG593" s="62"/>
      <c r="KH593" s="62"/>
      <c r="KI593" s="62"/>
      <c r="KJ593" s="62"/>
      <c r="KK593" s="62"/>
      <c r="KL593" s="62"/>
      <c r="KM593" s="62"/>
    </row>
    <row r="594" spans="3:299" s="13" customFormat="1" x14ac:dyDescent="0.25">
      <c r="C594" s="62"/>
      <c r="D594" s="62"/>
      <c r="E594" s="62"/>
      <c r="F594" s="62"/>
      <c r="I594" s="14"/>
      <c r="J594" s="63"/>
      <c r="K594" s="14"/>
      <c r="L594" s="63"/>
      <c r="M594" s="63"/>
      <c r="Q594" s="51"/>
      <c r="BU594" s="62"/>
      <c r="BV594" s="62"/>
      <c r="BW594" s="62"/>
      <c r="BX594" s="62"/>
      <c r="BY594" s="62"/>
      <c r="BZ594" s="62"/>
      <c r="CA594" s="62"/>
      <c r="CB594" s="62"/>
      <c r="CC594" s="62"/>
      <c r="CD594" s="62"/>
      <c r="CE594" s="62"/>
      <c r="CF594" s="62"/>
      <c r="CG594" s="62"/>
      <c r="CH594" s="62"/>
      <c r="CI594" s="62"/>
      <c r="CJ594" s="62"/>
      <c r="CK594" s="62"/>
      <c r="CL594" s="62"/>
      <c r="CM594" s="62"/>
      <c r="CN594" s="62"/>
      <c r="CO594" s="62"/>
      <c r="CP594" s="62"/>
      <c r="CQ594" s="62"/>
      <c r="CR594" s="62"/>
      <c r="CS594" s="62"/>
      <c r="CT594" s="62"/>
      <c r="CU594" s="62"/>
      <c r="CV594" s="62"/>
      <c r="CW594" s="62"/>
      <c r="CX594" s="62"/>
      <c r="CY594" s="62"/>
      <c r="CZ594" s="62"/>
      <c r="DA594" s="62"/>
      <c r="DB594" s="62"/>
      <c r="DC594" s="62"/>
      <c r="DD594" s="62"/>
      <c r="DE594" s="62"/>
      <c r="DF594" s="62"/>
      <c r="DG594" s="62"/>
      <c r="DH594" s="62"/>
      <c r="DI594" s="62"/>
      <c r="DJ594" s="62"/>
      <c r="DK594" s="62"/>
      <c r="DL594" s="62"/>
      <c r="DM594" s="62"/>
      <c r="DN594" s="62"/>
      <c r="DO594" s="62"/>
      <c r="DP594" s="62"/>
      <c r="DQ594" s="62"/>
      <c r="DR594" s="62"/>
      <c r="DS594" s="62"/>
      <c r="DT594" s="62"/>
      <c r="DU594" s="62"/>
      <c r="DV594" s="62"/>
      <c r="DW594" s="62"/>
      <c r="DX594" s="62"/>
      <c r="DY594" s="62"/>
      <c r="DZ594" s="62"/>
      <c r="EA594" s="62"/>
      <c r="EB594" s="62"/>
      <c r="EC594" s="62"/>
      <c r="ED594" s="62"/>
      <c r="EE594" s="62"/>
      <c r="EF594" s="62"/>
      <c r="EG594" s="62"/>
      <c r="EH594" s="62"/>
      <c r="EI594" s="62"/>
      <c r="EJ594" s="62"/>
      <c r="EK594" s="62"/>
      <c r="EL594" s="62"/>
      <c r="EM594" s="62"/>
      <c r="EN594" s="62"/>
      <c r="EO594" s="62"/>
      <c r="EP594" s="62"/>
      <c r="EQ594" s="62"/>
      <c r="ER594" s="62"/>
      <c r="ES594" s="62"/>
      <c r="ET594" s="62"/>
      <c r="EU594" s="62"/>
      <c r="EV594" s="62"/>
      <c r="EW594" s="62"/>
      <c r="EX594" s="62"/>
      <c r="EY594" s="62"/>
      <c r="EZ594" s="62"/>
      <c r="FA594" s="62"/>
      <c r="FB594" s="62"/>
      <c r="FC594" s="62"/>
      <c r="FD594" s="62"/>
      <c r="FE594" s="62"/>
      <c r="FF594" s="62"/>
      <c r="FG594" s="62"/>
      <c r="FH594" s="62"/>
      <c r="FI594" s="62"/>
      <c r="FJ594" s="62"/>
      <c r="FK594" s="62"/>
      <c r="FL594" s="62"/>
      <c r="FM594" s="62"/>
      <c r="FN594" s="62"/>
      <c r="FO594" s="62"/>
      <c r="FP594" s="62"/>
      <c r="FQ594" s="62"/>
      <c r="FR594" s="62"/>
      <c r="FS594" s="62"/>
      <c r="FT594" s="62"/>
      <c r="FU594" s="62"/>
      <c r="FV594" s="62"/>
      <c r="FW594" s="62"/>
      <c r="FX594" s="62"/>
      <c r="FY594" s="62"/>
      <c r="FZ594" s="62"/>
      <c r="GA594" s="62"/>
      <c r="GB594" s="62"/>
      <c r="GC594" s="62"/>
      <c r="GD594" s="62"/>
      <c r="GE594" s="62"/>
      <c r="GF594" s="62"/>
      <c r="GG594" s="62"/>
      <c r="GH594" s="62"/>
      <c r="GI594" s="62"/>
      <c r="GJ594" s="62"/>
      <c r="GK594" s="62"/>
      <c r="GL594" s="62"/>
      <c r="GM594" s="62"/>
      <c r="GN594" s="62"/>
      <c r="GO594" s="62"/>
      <c r="GP594" s="62"/>
      <c r="GQ594" s="62"/>
      <c r="GR594" s="62"/>
      <c r="GS594" s="62"/>
      <c r="GT594" s="62"/>
      <c r="GU594" s="62"/>
      <c r="GV594" s="62"/>
      <c r="GW594" s="62"/>
      <c r="GX594" s="62"/>
      <c r="GY594" s="62"/>
      <c r="GZ594" s="62"/>
      <c r="HA594" s="62"/>
      <c r="HB594" s="62"/>
      <c r="HC594" s="62"/>
      <c r="HD594" s="62"/>
      <c r="HE594" s="62"/>
      <c r="HF594" s="62"/>
      <c r="HG594" s="62"/>
      <c r="HH594" s="62"/>
      <c r="HI594" s="62"/>
      <c r="HJ594" s="62"/>
      <c r="HK594" s="62"/>
      <c r="HL594" s="62"/>
      <c r="HM594" s="62"/>
      <c r="HN594" s="62"/>
      <c r="HO594" s="62"/>
      <c r="HP594" s="62"/>
      <c r="HQ594" s="62"/>
      <c r="HR594" s="62"/>
      <c r="HS594" s="62"/>
      <c r="HT594" s="62"/>
      <c r="HU594" s="62"/>
      <c r="HV594" s="62"/>
      <c r="HW594" s="62"/>
      <c r="HX594" s="62"/>
      <c r="HY594" s="62"/>
      <c r="HZ594" s="62"/>
      <c r="IA594" s="62"/>
      <c r="IB594" s="62"/>
      <c r="IC594" s="62"/>
      <c r="ID594" s="62"/>
      <c r="IE594" s="62"/>
      <c r="IF594" s="62"/>
      <c r="IG594" s="62"/>
      <c r="IH594" s="62"/>
      <c r="II594" s="62"/>
      <c r="IJ594" s="62"/>
      <c r="IK594" s="62"/>
      <c r="IL594" s="62"/>
      <c r="IM594" s="62"/>
      <c r="IN594" s="62"/>
      <c r="IO594" s="62"/>
      <c r="IP594" s="62"/>
      <c r="IQ594" s="62"/>
      <c r="IR594" s="62"/>
      <c r="IS594" s="62"/>
      <c r="IT594" s="62"/>
      <c r="IU594" s="62"/>
      <c r="IV594" s="62"/>
      <c r="IW594" s="62"/>
      <c r="IX594" s="62"/>
      <c r="IY594" s="62"/>
      <c r="IZ594" s="62"/>
      <c r="JA594" s="62"/>
      <c r="JB594" s="62"/>
      <c r="JC594" s="62"/>
      <c r="JD594" s="62"/>
      <c r="JE594" s="62"/>
      <c r="JF594" s="62"/>
      <c r="JG594" s="62"/>
      <c r="JH594" s="62"/>
      <c r="JI594" s="62"/>
      <c r="JJ594" s="62"/>
      <c r="JK594" s="62"/>
      <c r="JL594" s="62"/>
      <c r="JM594" s="62"/>
      <c r="JN594" s="62"/>
      <c r="JO594" s="62"/>
      <c r="JP594" s="62"/>
      <c r="JQ594" s="62"/>
      <c r="JR594" s="62"/>
      <c r="JS594" s="62"/>
      <c r="JT594" s="62"/>
      <c r="JU594" s="62"/>
      <c r="JV594" s="62"/>
      <c r="JW594" s="62"/>
      <c r="JX594" s="62"/>
      <c r="JY594" s="62"/>
      <c r="JZ594" s="62"/>
      <c r="KA594" s="62"/>
      <c r="KB594" s="62"/>
      <c r="KC594" s="62"/>
      <c r="KD594" s="62"/>
      <c r="KE594" s="62"/>
      <c r="KF594" s="62"/>
      <c r="KG594" s="62"/>
      <c r="KH594" s="62"/>
      <c r="KI594" s="62"/>
      <c r="KJ594" s="62"/>
      <c r="KK594" s="62"/>
      <c r="KL594" s="62"/>
      <c r="KM594" s="62"/>
    </row>
    <row r="595" spans="3:299" s="13" customFormat="1" x14ac:dyDescent="0.25">
      <c r="C595" s="62"/>
      <c r="D595" s="62"/>
      <c r="E595" s="62"/>
      <c r="F595" s="62"/>
      <c r="I595" s="14"/>
      <c r="J595" s="63"/>
      <c r="K595" s="14"/>
      <c r="L595" s="63"/>
      <c r="M595" s="63"/>
      <c r="Q595" s="51"/>
      <c r="BU595" s="62"/>
      <c r="BV595" s="62"/>
      <c r="BW595" s="62"/>
      <c r="BX595" s="62"/>
      <c r="BY595" s="62"/>
      <c r="BZ595" s="62"/>
      <c r="CA595" s="62"/>
      <c r="CB595" s="62"/>
      <c r="CC595" s="62"/>
      <c r="CD595" s="62"/>
      <c r="CE595" s="62"/>
      <c r="CF595" s="62"/>
      <c r="CG595" s="62"/>
      <c r="CH595" s="62"/>
      <c r="CI595" s="62"/>
      <c r="CJ595" s="62"/>
      <c r="CK595" s="62"/>
      <c r="CL595" s="62"/>
      <c r="CM595" s="62"/>
      <c r="CN595" s="62"/>
      <c r="CO595" s="62"/>
      <c r="CP595" s="62"/>
      <c r="CQ595" s="62"/>
      <c r="CR595" s="62"/>
      <c r="CS595" s="62"/>
      <c r="CT595" s="62"/>
      <c r="CU595" s="62"/>
      <c r="CV595" s="62"/>
      <c r="CW595" s="62"/>
      <c r="CX595" s="62"/>
      <c r="CY595" s="62"/>
      <c r="CZ595" s="62"/>
      <c r="DA595" s="62"/>
      <c r="DB595" s="62"/>
      <c r="DC595" s="62"/>
      <c r="DD595" s="62"/>
      <c r="DE595" s="62"/>
      <c r="DF595" s="62"/>
      <c r="DG595" s="62"/>
      <c r="DH595" s="62"/>
      <c r="DI595" s="62"/>
      <c r="DJ595" s="62"/>
      <c r="DK595" s="62"/>
      <c r="DL595" s="62"/>
      <c r="DM595" s="62"/>
      <c r="DN595" s="62"/>
      <c r="DO595" s="62"/>
      <c r="DP595" s="62"/>
      <c r="DQ595" s="62"/>
      <c r="DR595" s="62"/>
      <c r="DS595" s="62"/>
      <c r="DT595" s="62"/>
      <c r="DU595" s="62"/>
      <c r="DV595" s="62"/>
      <c r="DW595" s="62"/>
      <c r="DX595" s="62"/>
      <c r="DY595" s="62"/>
      <c r="DZ595" s="62"/>
      <c r="EA595" s="62"/>
      <c r="EB595" s="62"/>
      <c r="EC595" s="62"/>
      <c r="ED595" s="62"/>
      <c r="EE595" s="62"/>
      <c r="EF595" s="62"/>
      <c r="EG595" s="62"/>
      <c r="EH595" s="62"/>
      <c r="EI595" s="62"/>
      <c r="EJ595" s="62"/>
      <c r="EK595" s="62"/>
      <c r="EL595" s="62"/>
      <c r="EM595" s="62"/>
      <c r="EN595" s="62"/>
      <c r="EO595" s="62"/>
      <c r="EP595" s="62"/>
      <c r="EQ595" s="62"/>
      <c r="ER595" s="62"/>
      <c r="ES595" s="62"/>
      <c r="ET595" s="62"/>
      <c r="EU595" s="62"/>
      <c r="EV595" s="62"/>
      <c r="EW595" s="62"/>
      <c r="EX595" s="62"/>
      <c r="EY595" s="62"/>
      <c r="EZ595" s="62"/>
      <c r="FA595" s="62"/>
      <c r="FB595" s="62"/>
      <c r="FC595" s="62"/>
      <c r="FD595" s="62"/>
      <c r="FE595" s="62"/>
      <c r="FF595" s="62"/>
      <c r="FG595" s="62"/>
      <c r="FH595" s="62"/>
      <c r="FI595" s="62"/>
      <c r="FJ595" s="62"/>
      <c r="FK595" s="62"/>
      <c r="FL595" s="62"/>
      <c r="FM595" s="62"/>
      <c r="FN595" s="62"/>
      <c r="FO595" s="62"/>
      <c r="FP595" s="62"/>
      <c r="FQ595" s="62"/>
      <c r="FR595" s="62"/>
      <c r="FS595" s="62"/>
      <c r="FT595" s="62"/>
      <c r="FU595" s="62"/>
      <c r="FV595" s="62"/>
      <c r="FW595" s="62"/>
      <c r="FX595" s="62"/>
      <c r="FY595" s="62"/>
      <c r="FZ595" s="62"/>
      <c r="GA595" s="62"/>
      <c r="GB595" s="62"/>
      <c r="GC595" s="62"/>
      <c r="GD595" s="62"/>
      <c r="GE595" s="62"/>
      <c r="GF595" s="62"/>
      <c r="GG595" s="62"/>
      <c r="GH595" s="62"/>
      <c r="GI595" s="62"/>
      <c r="GJ595" s="62"/>
      <c r="GK595" s="62"/>
      <c r="GL595" s="62"/>
      <c r="GM595" s="62"/>
      <c r="GN595" s="62"/>
      <c r="GO595" s="62"/>
      <c r="GP595" s="62"/>
      <c r="GQ595" s="62"/>
      <c r="GR595" s="62"/>
      <c r="GS595" s="62"/>
      <c r="GT595" s="62"/>
      <c r="GU595" s="62"/>
      <c r="GV595" s="62"/>
      <c r="GW595" s="62"/>
      <c r="GX595" s="62"/>
      <c r="GY595" s="62"/>
      <c r="GZ595" s="62"/>
      <c r="HA595" s="62"/>
      <c r="HB595" s="62"/>
      <c r="HC595" s="62"/>
      <c r="HD595" s="62"/>
      <c r="HE595" s="62"/>
      <c r="HF595" s="62"/>
      <c r="HG595" s="62"/>
      <c r="HH595" s="62"/>
      <c r="HI595" s="62"/>
      <c r="HJ595" s="62"/>
      <c r="HK595" s="62"/>
      <c r="HL595" s="62"/>
      <c r="HM595" s="62"/>
      <c r="HN595" s="62"/>
      <c r="HO595" s="62"/>
      <c r="HP595" s="62"/>
      <c r="HQ595" s="62"/>
      <c r="HR595" s="62"/>
      <c r="HS595" s="62"/>
      <c r="HT595" s="62"/>
      <c r="HU595" s="62"/>
      <c r="HV595" s="62"/>
      <c r="HW595" s="62"/>
      <c r="HX595" s="62"/>
      <c r="HY595" s="62"/>
      <c r="HZ595" s="62"/>
      <c r="IA595" s="62"/>
      <c r="IB595" s="62"/>
      <c r="IC595" s="62"/>
      <c r="ID595" s="62"/>
      <c r="IE595" s="62"/>
      <c r="IF595" s="62"/>
      <c r="IG595" s="62"/>
      <c r="IH595" s="62"/>
      <c r="II595" s="62"/>
      <c r="IJ595" s="62"/>
      <c r="IK595" s="62"/>
      <c r="IL595" s="62"/>
      <c r="IM595" s="62"/>
      <c r="IN595" s="62"/>
      <c r="IO595" s="62"/>
      <c r="IP595" s="62"/>
      <c r="IQ595" s="62"/>
      <c r="IR595" s="62"/>
      <c r="IS595" s="62"/>
      <c r="IT595" s="62"/>
      <c r="IU595" s="62"/>
      <c r="IV595" s="62"/>
      <c r="IW595" s="62"/>
      <c r="IX595" s="62"/>
      <c r="IY595" s="62"/>
      <c r="IZ595" s="62"/>
      <c r="JA595" s="62"/>
      <c r="JB595" s="62"/>
      <c r="JC595" s="62"/>
      <c r="JD595" s="62"/>
      <c r="JE595" s="62"/>
      <c r="JF595" s="62"/>
      <c r="JG595" s="62"/>
      <c r="JH595" s="62"/>
      <c r="JI595" s="62"/>
      <c r="JJ595" s="62"/>
      <c r="JK595" s="62"/>
      <c r="JL595" s="62"/>
      <c r="JM595" s="62"/>
      <c r="JN595" s="62"/>
      <c r="JO595" s="62"/>
      <c r="JP595" s="62"/>
      <c r="JQ595" s="62"/>
      <c r="JR595" s="62"/>
      <c r="JS595" s="62"/>
      <c r="JT595" s="62"/>
      <c r="JU595" s="62"/>
      <c r="JV595" s="62"/>
      <c r="JW595" s="62"/>
      <c r="JX595" s="62"/>
      <c r="JY595" s="62"/>
      <c r="JZ595" s="62"/>
      <c r="KA595" s="62"/>
      <c r="KB595" s="62"/>
      <c r="KC595" s="62"/>
      <c r="KD595" s="62"/>
      <c r="KE595" s="62"/>
      <c r="KF595" s="62"/>
      <c r="KG595" s="62"/>
      <c r="KH595" s="62"/>
      <c r="KI595" s="62"/>
      <c r="KJ595" s="62"/>
      <c r="KK595" s="62"/>
      <c r="KL595" s="62"/>
      <c r="KM595" s="62"/>
    </row>
    <row r="596" spans="3:299" s="13" customFormat="1" x14ac:dyDescent="0.25">
      <c r="C596" s="62"/>
      <c r="D596" s="62"/>
      <c r="E596" s="62"/>
      <c r="F596" s="62"/>
      <c r="I596" s="14"/>
      <c r="J596" s="63"/>
      <c r="K596" s="14"/>
      <c r="L596" s="63"/>
      <c r="M596" s="63"/>
      <c r="Q596" s="51"/>
      <c r="BU596" s="62"/>
      <c r="BV596" s="62"/>
      <c r="BW596" s="62"/>
      <c r="BX596" s="62"/>
      <c r="BY596" s="62"/>
      <c r="BZ596" s="62"/>
      <c r="CA596" s="62"/>
      <c r="CB596" s="62"/>
      <c r="CC596" s="62"/>
      <c r="CD596" s="62"/>
      <c r="CE596" s="62"/>
      <c r="CF596" s="62"/>
      <c r="CG596" s="62"/>
      <c r="CH596" s="62"/>
      <c r="CI596" s="62"/>
      <c r="CJ596" s="62"/>
      <c r="CK596" s="62"/>
      <c r="CL596" s="62"/>
      <c r="CM596" s="62"/>
      <c r="CN596" s="62"/>
      <c r="CO596" s="62"/>
      <c r="CP596" s="62"/>
      <c r="CQ596" s="62"/>
      <c r="CR596" s="62"/>
      <c r="CS596" s="62"/>
      <c r="CT596" s="62"/>
      <c r="CU596" s="62"/>
      <c r="CV596" s="62"/>
      <c r="CW596" s="62"/>
      <c r="CX596" s="62"/>
      <c r="CY596" s="62"/>
      <c r="CZ596" s="62"/>
      <c r="DA596" s="62"/>
      <c r="DB596" s="62"/>
      <c r="DC596" s="62"/>
      <c r="DD596" s="62"/>
      <c r="DE596" s="62"/>
      <c r="DF596" s="62"/>
      <c r="DG596" s="62"/>
      <c r="DH596" s="62"/>
      <c r="DI596" s="62"/>
      <c r="DJ596" s="62"/>
      <c r="DK596" s="62"/>
      <c r="DL596" s="62"/>
      <c r="DM596" s="62"/>
      <c r="DN596" s="62"/>
      <c r="DO596" s="62"/>
      <c r="DP596" s="62"/>
      <c r="DQ596" s="62"/>
      <c r="DR596" s="62"/>
      <c r="DS596" s="62"/>
      <c r="DT596" s="62"/>
      <c r="DU596" s="62"/>
      <c r="DV596" s="62"/>
      <c r="DW596" s="62"/>
      <c r="DX596" s="62"/>
      <c r="DY596" s="62"/>
      <c r="DZ596" s="62"/>
      <c r="EA596" s="62"/>
      <c r="EB596" s="62"/>
      <c r="EC596" s="62"/>
      <c r="ED596" s="62"/>
      <c r="EE596" s="62"/>
      <c r="EF596" s="62"/>
      <c r="EG596" s="62"/>
      <c r="EH596" s="62"/>
      <c r="EI596" s="62"/>
      <c r="EJ596" s="62"/>
      <c r="EK596" s="62"/>
      <c r="EL596" s="62"/>
      <c r="EM596" s="62"/>
      <c r="EN596" s="62"/>
      <c r="EO596" s="62"/>
      <c r="EP596" s="62"/>
      <c r="EQ596" s="62"/>
      <c r="ER596" s="62"/>
      <c r="ES596" s="62"/>
      <c r="ET596" s="62"/>
      <c r="EU596" s="62"/>
      <c r="EV596" s="62"/>
      <c r="EW596" s="62"/>
      <c r="EX596" s="62"/>
      <c r="EY596" s="62"/>
      <c r="EZ596" s="62"/>
      <c r="FA596" s="62"/>
      <c r="FB596" s="62"/>
      <c r="FC596" s="62"/>
      <c r="FD596" s="62"/>
      <c r="FE596" s="62"/>
      <c r="FF596" s="62"/>
      <c r="FG596" s="62"/>
      <c r="FH596" s="62"/>
      <c r="FI596" s="62"/>
      <c r="FJ596" s="62"/>
      <c r="FK596" s="62"/>
      <c r="FL596" s="62"/>
      <c r="FM596" s="62"/>
      <c r="FN596" s="62"/>
      <c r="FO596" s="62"/>
      <c r="FP596" s="62"/>
      <c r="FQ596" s="62"/>
      <c r="FR596" s="62"/>
      <c r="FS596" s="62"/>
      <c r="FT596" s="62"/>
      <c r="FU596" s="62"/>
      <c r="FV596" s="62"/>
      <c r="FW596" s="62"/>
      <c r="FX596" s="62"/>
      <c r="FY596" s="62"/>
      <c r="FZ596" s="62"/>
      <c r="GA596" s="62"/>
      <c r="GB596" s="62"/>
      <c r="GC596" s="62"/>
      <c r="GD596" s="62"/>
      <c r="GE596" s="62"/>
      <c r="GF596" s="62"/>
      <c r="GG596" s="62"/>
      <c r="GH596" s="62"/>
      <c r="GI596" s="62"/>
      <c r="GJ596" s="62"/>
      <c r="GK596" s="62"/>
      <c r="GL596" s="62"/>
      <c r="GM596" s="62"/>
      <c r="GN596" s="62"/>
      <c r="GO596" s="62"/>
      <c r="GP596" s="62"/>
      <c r="GQ596" s="62"/>
      <c r="GR596" s="62"/>
      <c r="GS596" s="62"/>
      <c r="GT596" s="62"/>
      <c r="GU596" s="62"/>
      <c r="GV596" s="62"/>
      <c r="GW596" s="62"/>
      <c r="GX596" s="62"/>
      <c r="GY596" s="62"/>
      <c r="GZ596" s="62"/>
      <c r="HA596" s="62"/>
      <c r="HB596" s="62"/>
      <c r="HC596" s="62"/>
      <c r="HD596" s="62"/>
      <c r="HE596" s="62"/>
      <c r="HF596" s="62"/>
      <c r="HG596" s="62"/>
      <c r="HH596" s="62"/>
      <c r="HI596" s="62"/>
      <c r="HJ596" s="62"/>
      <c r="HK596" s="62"/>
      <c r="HL596" s="62"/>
      <c r="HM596" s="62"/>
      <c r="HN596" s="62"/>
      <c r="HO596" s="62"/>
      <c r="HP596" s="62"/>
      <c r="HQ596" s="62"/>
      <c r="HR596" s="62"/>
      <c r="HS596" s="62"/>
      <c r="HT596" s="62"/>
      <c r="HU596" s="62"/>
      <c r="HV596" s="62"/>
      <c r="HW596" s="62"/>
      <c r="HX596" s="62"/>
      <c r="HY596" s="62"/>
      <c r="HZ596" s="62"/>
      <c r="IA596" s="62"/>
      <c r="IB596" s="62"/>
      <c r="IC596" s="62"/>
      <c r="ID596" s="62"/>
      <c r="IE596" s="62"/>
      <c r="IF596" s="62"/>
      <c r="IG596" s="62"/>
      <c r="IH596" s="62"/>
      <c r="II596" s="62"/>
      <c r="IJ596" s="62"/>
      <c r="IK596" s="62"/>
      <c r="IL596" s="62"/>
      <c r="IM596" s="62"/>
      <c r="IN596" s="62"/>
      <c r="IO596" s="62"/>
      <c r="IP596" s="62"/>
      <c r="IQ596" s="62"/>
      <c r="IR596" s="62"/>
      <c r="IS596" s="62"/>
      <c r="IT596" s="62"/>
      <c r="IU596" s="62"/>
      <c r="IV596" s="62"/>
      <c r="IW596" s="62"/>
      <c r="IX596" s="62"/>
      <c r="IY596" s="62"/>
      <c r="IZ596" s="62"/>
      <c r="JA596" s="62"/>
      <c r="JB596" s="62"/>
      <c r="JC596" s="62"/>
      <c r="JD596" s="62"/>
      <c r="JE596" s="62"/>
      <c r="JF596" s="62"/>
      <c r="JG596" s="62"/>
      <c r="JH596" s="62"/>
      <c r="JI596" s="62"/>
      <c r="JJ596" s="62"/>
      <c r="JK596" s="62"/>
      <c r="JL596" s="62"/>
      <c r="JM596" s="62"/>
      <c r="JN596" s="62"/>
      <c r="JO596" s="62"/>
      <c r="JP596" s="62"/>
      <c r="JQ596" s="62"/>
      <c r="JR596" s="62"/>
      <c r="JS596" s="62"/>
      <c r="JT596" s="62"/>
      <c r="JU596" s="62"/>
      <c r="JV596" s="62"/>
      <c r="JW596" s="62"/>
      <c r="JX596" s="62"/>
      <c r="JY596" s="62"/>
      <c r="JZ596" s="62"/>
      <c r="KA596" s="62"/>
      <c r="KB596" s="62"/>
      <c r="KC596" s="62"/>
      <c r="KD596" s="62"/>
      <c r="KE596" s="62"/>
      <c r="KF596" s="62"/>
      <c r="KG596" s="62"/>
      <c r="KH596" s="62"/>
      <c r="KI596" s="62"/>
      <c r="KJ596" s="62"/>
      <c r="KK596" s="62"/>
      <c r="KL596" s="62"/>
      <c r="KM596" s="62"/>
    </row>
    <row r="597" spans="3:299" s="13" customFormat="1" x14ac:dyDescent="0.25">
      <c r="C597" s="62"/>
      <c r="D597" s="62"/>
      <c r="E597" s="62"/>
      <c r="F597" s="62"/>
      <c r="I597" s="14"/>
      <c r="J597" s="63"/>
      <c r="K597" s="14"/>
      <c r="L597" s="63"/>
      <c r="M597" s="63"/>
      <c r="Q597" s="51"/>
      <c r="BU597" s="62"/>
      <c r="BV597" s="62"/>
      <c r="BW597" s="62"/>
      <c r="BX597" s="62"/>
      <c r="BY597" s="62"/>
      <c r="BZ597" s="62"/>
      <c r="CA597" s="62"/>
      <c r="CB597" s="62"/>
      <c r="CC597" s="62"/>
      <c r="CD597" s="62"/>
      <c r="CE597" s="62"/>
      <c r="CF597" s="62"/>
      <c r="CG597" s="62"/>
      <c r="CH597" s="62"/>
      <c r="CI597" s="62"/>
      <c r="CJ597" s="62"/>
      <c r="CK597" s="62"/>
      <c r="CL597" s="62"/>
      <c r="CM597" s="62"/>
      <c r="CN597" s="62"/>
      <c r="CO597" s="62"/>
      <c r="CP597" s="62"/>
      <c r="CQ597" s="62"/>
      <c r="CR597" s="62"/>
      <c r="CS597" s="62"/>
      <c r="CT597" s="62"/>
      <c r="CU597" s="62"/>
      <c r="CV597" s="62"/>
      <c r="CW597" s="62"/>
      <c r="CX597" s="62"/>
      <c r="CY597" s="62"/>
      <c r="CZ597" s="62"/>
      <c r="DA597" s="62"/>
      <c r="DB597" s="62"/>
      <c r="DC597" s="62"/>
      <c r="DD597" s="62"/>
      <c r="DE597" s="62"/>
      <c r="DF597" s="62"/>
      <c r="DG597" s="62"/>
      <c r="DH597" s="62"/>
      <c r="DI597" s="62"/>
      <c r="DJ597" s="62"/>
      <c r="DK597" s="62"/>
      <c r="DL597" s="62"/>
      <c r="DM597" s="62"/>
      <c r="DN597" s="62"/>
      <c r="DO597" s="62"/>
      <c r="DP597" s="62"/>
      <c r="DQ597" s="62"/>
      <c r="DR597" s="62"/>
      <c r="DS597" s="62"/>
      <c r="DT597" s="62"/>
      <c r="DU597" s="62"/>
      <c r="DV597" s="62"/>
      <c r="DW597" s="62"/>
      <c r="DX597" s="62"/>
      <c r="DY597" s="62"/>
      <c r="DZ597" s="62"/>
      <c r="EA597" s="62"/>
      <c r="EB597" s="62"/>
      <c r="EC597" s="62"/>
      <c r="ED597" s="62"/>
      <c r="EE597" s="62"/>
      <c r="EF597" s="62"/>
      <c r="EG597" s="62"/>
      <c r="EH597" s="62"/>
      <c r="EI597" s="62"/>
      <c r="EJ597" s="62"/>
      <c r="EK597" s="62"/>
      <c r="EL597" s="62"/>
      <c r="EM597" s="62"/>
      <c r="EN597" s="62"/>
      <c r="EO597" s="62"/>
      <c r="EP597" s="62"/>
      <c r="EQ597" s="62"/>
      <c r="ER597" s="62"/>
      <c r="ES597" s="62"/>
      <c r="ET597" s="62"/>
      <c r="EU597" s="62"/>
      <c r="EV597" s="62"/>
      <c r="EW597" s="62"/>
      <c r="EX597" s="62"/>
      <c r="EY597" s="62"/>
      <c r="EZ597" s="62"/>
      <c r="FA597" s="62"/>
      <c r="FB597" s="62"/>
      <c r="FC597" s="62"/>
      <c r="FD597" s="62"/>
      <c r="FE597" s="62"/>
      <c r="FF597" s="62"/>
      <c r="FG597" s="62"/>
      <c r="FH597" s="62"/>
      <c r="FI597" s="62"/>
      <c r="FJ597" s="62"/>
      <c r="FK597" s="62"/>
      <c r="FL597" s="62"/>
      <c r="FM597" s="62"/>
      <c r="FN597" s="62"/>
      <c r="FO597" s="62"/>
      <c r="FP597" s="62"/>
      <c r="FQ597" s="62"/>
      <c r="FR597" s="62"/>
      <c r="FS597" s="62"/>
      <c r="FT597" s="62"/>
      <c r="FU597" s="62"/>
      <c r="FV597" s="62"/>
      <c r="FW597" s="62"/>
      <c r="FX597" s="62"/>
      <c r="FY597" s="62"/>
      <c r="FZ597" s="62"/>
      <c r="GA597" s="62"/>
      <c r="GB597" s="62"/>
      <c r="GC597" s="62"/>
      <c r="GD597" s="62"/>
      <c r="GE597" s="62"/>
      <c r="GF597" s="62"/>
      <c r="GG597" s="62"/>
      <c r="GH597" s="62"/>
      <c r="GI597" s="62"/>
      <c r="GJ597" s="62"/>
      <c r="GK597" s="62"/>
      <c r="GL597" s="62"/>
      <c r="GM597" s="62"/>
      <c r="GN597" s="62"/>
      <c r="GO597" s="62"/>
      <c r="GP597" s="62"/>
      <c r="GQ597" s="62"/>
      <c r="GR597" s="62"/>
      <c r="GS597" s="62"/>
      <c r="GT597" s="62"/>
      <c r="GU597" s="62"/>
      <c r="GV597" s="62"/>
      <c r="GW597" s="62"/>
      <c r="GX597" s="62"/>
      <c r="GY597" s="62"/>
      <c r="GZ597" s="62"/>
      <c r="HA597" s="62"/>
      <c r="HB597" s="62"/>
      <c r="HC597" s="62"/>
      <c r="HD597" s="62"/>
      <c r="HE597" s="62"/>
      <c r="HF597" s="62"/>
      <c r="HG597" s="62"/>
      <c r="HH597" s="62"/>
      <c r="HI597" s="62"/>
      <c r="HJ597" s="62"/>
      <c r="HK597" s="62"/>
      <c r="HL597" s="62"/>
      <c r="HM597" s="62"/>
      <c r="HN597" s="62"/>
      <c r="HO597" s="62"/>
      <c r="HP597" s="62"/>
      <c r="HQ597" s="62"/>
      <c r="HR597" s="62"/>
      <c r="HS597" s="62"/>
      <c r="HT597" s="62"/>
      <c r="HU597" s="62"/>
      <c r="HV597" s="62"/>
      <c r="HW597" s="62"/>
      <c r="HX597" s="62"/>
      <c r="HY597" s="62"/>
      <c r="HZ597" s="62"/>
      <c r="IA597" s="62"/>
      <c r="IB597" s="62"/>
      <c r="IC597" s="62"/>
      <c r="ID597" s="62"/>
      <c r="IE597" s="62"/>
      <c r="IF597" s="62"/>
      <c r="IG597" s="62"/>
      <c r="IH597" s="62"/>
      <c r="II597" s="62"/>
      <c r="IJ597" s="62"/>
      <c r="IK597" s="62"/>
      <c r="IL597" s="62"/>
      <c r="IM597" s="62"/>
      <c r="IN597" s="62"/>
      <c r="IO597" s="62"/>
      <c r="IP597" s="62"/>
      <c r="IQ597" s="62"/>
      <c r="IR597" s="62"/>
      <c r="IS597" s="62"/>
      <c r="IT597" s="62"/>
      <c r="IU597" s="62"/>
      <c r="IV597" s="62"/>
      <c r="IW597" s="62"/>
      <c r="IX597" s="62"/>
      <c r="IY597" s="62"/>
      <c r="IZ597" s="62"/>
      <c r="JA597" s="62"/>
      <c r="JB597" s="62"/>
      <c r="JC597" s="62"/>
      <c r="JD597" s="62"/>
      <c r="JE597" s="62"/>
      <c r="JF597" s="62"/>
      <c r="JG597" s="62"/>
      <c r="JH597" s="62"/>
      <c r="JI597" s="62"/>
      <c r="JJ597" s="62"/>
      <c r="JK597" s="62"/>
      <c r="JL597" s="62"/>
      <c r="JM597" s="62"/>
      <c r="JN597" s="62"/>
      <c r="JO597" s="62"/>
      <c r="JP597" s="62"/>
      <c r="JQ597" s="62"/>
      <c r="JR597" s="62"/>
      <c r="JS597" s="62"/>
      <c r="JT597" s="62"/>
      <c r="JU597" s="62"/>
      <c r="JV597" s="62"/>
      <c r="JW597" s="62"/>
      <c r="JX597" s="62"/>
      <c r="JY597" s="62"/>
      <c r="JZ597" s="62"/>
      <c r="KA597" s="62"/>
      <c r="KB597" s="62"/>
      <c r="KC597" s="62"/>
      <c r="KD597" s="62"/>
      <c r="KE597" s="62"/>
      <c r="KF597" s="62"/>
      <c r="KG597" s="62"/>
      <c r="KH597" s="62"/>
      <c r="KI597" s="62"/>
      <c r="KJ597" s="62"/>
      <c r="KK597" s="62"/>
      <c r="KL597" s="62"/>
      <c r="KM597" s="62"/>
    </row>
    <row r="598" spans="3:299" s="13" customFormat="1" x14ac:dyDescent="0.25">
      <c r="C598" s="62"/>
      <c r="D598" s="62"/>
      <c r="E598" s="62"/>
      <c r="F598" s="62"/>
      <c r="I598" s="14"/>
      <c r="J598" s="63"/>
      <c r="K598" s="14"/>
      <c r="L598" s="63"/>
      <c r="M598" s="63"/>
      <c r="Q598" s="51"/>
      <c r="BU598" s="62"/>
      <c r="BV598" s="62"/>
      <c r="BW598" s="62"/>
      <c r="BX598" s="62"/>
      <c r="BY598" s="62"/>
      <c r="BZ598" s="62"/>
      <c r="CA598" s="62"/>
      <c r="CB598" s="62"/>
      <c r="CC598" s="62"/>
      <c r="CD598" s="62"/>
      <c r="CE598" s="62"/>
      <c r="CF598" s="62"/>
      <c r="CG598" s="62"/>
      <c r="CH598" s="62"/>
      <c r="CI598" s="62"/>
      <c r="CJ598" s="62"/>
      <c r="CK598" s="62"/>
      <c r="CL598" s="62"/>
      <c r="CM598" s="62"/>
      <c r="CN598" s="62"/>
      <c r="CO598" s="62"/>
      <c r="CP598" s="62"/>
      <c r="CQ598" s="62"/>
      <c r="CR598" s="62"/>
      <c r="CS598" s="62"/>
      <c r="CT598" s="62"/>
      <c r="CU598" s="62"/>
      <c r="CV598" s="62"/>
      <c r="CW598" s="62"/>
      <c r="CX598" s="62"/>
      <c r="CY598" s="62"/>
      <c r="CZ598" s="62"/>
      <c r="DA598" s="62"/>
      <c r="DB598" s="62"/>
      <c r="DC598" s="62"/>
      <c r="DD598" s="62"/>
      <c r="DE598" s="62"/>
      <c r="DF598" s="62"/>
      <c r="DG598" s="62"/>
      <c r="DH598" s="62"/>
      <c r="DI598" s="62"/>
      <c r="DJ598" s="62"/>
      <c r="DK598" s="62"/>
      <c r="DL598" s="62"/>
      <c r="DM598" s="62"/>
      <c r="DN598" s="62"/>
      <c r="DO598" s="62"/>
      <c r="DP598" s="62"/>
      <c r="DQ598" s="62"/>
      <c r="DR598" s="62"/>
      <c r="DS598" s="62"/>
      <c r="DT598" s="62"/>
      <c r="DU598" s="62"/>
      <c r="DV598" s="62"/>
      <c r="DW598" s="62"/>
      <c r="DX598" s="62"/>
      <c r="DY598" s="62"/>
      <c r="DZ598" s="62"/>
      <c r="EA598" s="62"/>
      <c r="EB598" s="62"/>
      <c r="EC598" s="62"/>
      <c r="ED598" s="62"/>
      <c r="EE598" s="62"/>
      <c r="EF598" s="62"/>
      <c r="EG598" s="62"/>
      <c r="EH598" s="62"/>
      <c r="EI598" s="62"/>
      <c r="EJ598" s="62"/>
      <c r="EK598" s="62"/>
      <c r="EL598" s="62"/>
      <c r="EM598" s="62"/>
      <c r="EN598" s="62"/>
      <c r="EO598" s="62"/>
      <c r="EP598" s="62"/>
      <c r="EQ598" s="62"/>
      <c r="ER598" s="62"/>
      <c r="ES598" s="62"/>
      <c r="ET598" s="62"/>
      <c r="EU598" s="62"/>
      <c r="EV598" s="62"/>
      <c r="EW598" s="62"/>
      <c r="EX598" s="62"/>
      <c r="EY598" s="62"/>
      <c r="EZ598" s="62"/>
      <c r="FA598" s="62"/>
      <c r="FB598" s="62"/>
      <c r="FC598" s="62"/>
      <c r="FD598" s="62"/>
      <c r="FE598" s="62"/>
      <c r="FF598" s="62"/>
      <c r="FG598" s="62"/>
      <c r="FH598" s="62"/>
      <c r="FI598" s="62"/>
      <c r="FJ598" s="62"/>
      <c r="FK598" s="62"/>
      <c r="FL598" s="62"/>
      <c r="FM598" s="62"/>
      <c r="FN598" s="62"/>
      <c r="FO598" s="62"/>
      <c r="FP598" s="62"/>
      <c r="FQ598" s="62"/>
      <c r="FR598" s="62"/>
      <c r="FS598" s="62"/>
      <c r="FT598" s="62"/>
      <c r="FU598" s="62"/>
      <c r="FV598" s="62"/>
      <c r="FW598" s="62"/>
      <c r="FX598" s="62"/>
      <c r="FY598" s="62"/>
      <c r="FZ598" s="62"/>
      <c r="GA598" s="62"/>
      <c r="GB598" s="62"/>
      <c r="GC598" s="62"/>
      <c r="GD598" s="62"/>
      <c r="GE598" s="62"/>
      <c r="GF598" s="62"/>
      <c r="GG598" s="62"/>
      <c r="GH598" s="62"/>
      <c r="GI598" s="62"/>
      <c r="GJ598" s="62"/>
      <c r="GK598" s="62"/>
      <c r="GL598" s="62"/>
      <c r="GM598" s="62"/>
      <c r="GN598" s="62"/>
      <c r="GO598" s="62"/>
      <c r="GP598" s="62"/>
      <c r="GQ598" s="62"/>
      <c r="GR598" s="62"/>
      <c r="GS598" s="62"/>
      <c r="GT598" s="62"/>
      <c r="GU598" s="62"/>
      <c r="GV598" s="62"/>
      <c r="GW598" s="62"/>
      <c r="GX598" s="62"/>
      <c r="GY598" s="62"/>
      <c r="GZ598" s="62"/>
      <c r="HA598" s="62"/>
      <c r="HB598" s="62"/>
      <c r="HC598" s="62"/>
      <c r="HD598" s="62"/>
      <c r="HE598" s="62"/>
      <c r="HF598" s="62"/>
      <c r="HG598" s="62"/>
      <c r="HH598" s="62"/>
      <c r="HI598" s="62"/>
      <c r="HJ598" s="62"/>
      <c r="HK598" s="62"/>
      <c r="HL598" s="62"/>
      <c r="HM598" s="62"/>
      <c r="HN598" s="62"/>
      <c r="HO598" s="62"/>
      <c r="HP598" s="62"/>
      <c r="HQ598" s="62"/>
      <c r="HR598" s="62"/>
      <c r="HS598" s="62"/>
      <c r="HT598" s="62"/>
      <c r="HU598" s="62"/>
      <c r="HV598" s="62"/>
      <c r="HW598" s="62"/>
      <c r="HX598" s="62"/>
      <c r="HY598" s="62"/>
      <c r="HZ598" s="62"/>
      <c r="IA598" s="62"/>
      <c r="IB598" s="62"/>
      <c r="IC598" s="62"/>
      <c r="ID598" s="62"/>
      <c r="IE598" s="62"/>
      <c r="IF598" s="62"/>
      <c r="IG598" s="62"/>
      <c r="IH598" s="62"/>
      <c r="II598" s="62"/>
      <c r="IJ598" s="62"/>
      <c r="IK598" s="62"/>
      <c r="IL598" s="62"/>
      <c r="IM598" s="62"/>
      <c r="IN598" s="62"/>
      <c r="IO598" s="62"/>
      <c r="IP598" s="62"/>
      <c r="IQ598" s="62"/>
      <c r="IR598" s="62"/>
      <c r="IS598" s="62"/>
      <c r="IT598" s="62"/>
      <c r="IU598" s="62"/>
      <c r="IV598" s="62"/>
      <c r="IW598" s="62"/>
      <c r="IX598" s="62"/>
      <c r="IY598" s="62"/>
      <c r="IZ598" s="62"/>
      <c r="JA598" s="62"/>
      <c r="JB598" s="62"/>
      <c r="JC598" s="62"/>
      <c r="JD598" s="62"/>
      <c r="JE598" s="62"/>
      <c r="JF598" s="62"/>
      <c r="JG598" s="62"/>
      <c r="JH598" s="62"/>
      <c r="JI598" s="62"/>
      <c r="JJ598" s="62"/>
      <c r="JK598" s="62"/>
      <c r="JL598" s="62"/>
      <c r="JM598" s="62"/>
      <c r="JN598" s="62"/>
      <c r="JO598" s="62"/>
      <c r="JP598" s="62"/>
      <c r="JQ598" s="62"/>
      <c r="JR598" s="62"/>
      <c r="JS598" s="62"/>
      <c r="JT598" s="62"/>
      <c r="JU598" s="62"/>
      <c r="JV598" s="62"/>
      <c r="JW598" s="62"/>
      <c r="JX598" s="62"/>
      <c r="JY598" s="62"/>
      <c r="JZ598" s="62"/>
      <c r="KA598" s="62"/>
      <c r="KB598" s="62"/>
      <c r="KC598" s="62"/>
      <c r="KD598" s="62"/>
      <c r="KE598" s="62"/>
      <c r="KF598" s="62"/>
      <c r="KG598" s="62"/>
      <c r="KH598" s="62"/>
      <c r="KI598" s="62"/>
      <c r="KJ598" s="62"/>
      <c r="KK598" s="62"/>
      <c r="KL598" s="62"/>
      <c r="KM598" s="62"/>
    </row>
    <row r="599" spans="3:299" s="13" customFormat="1" x14ac:dyDescent="0.25">
      <c r="C599" s="62"/>
      <c r="D599" s="62"/>
      <c r="E599" s="62"/>
      <c r="F599" s="62"/>
      <c r="I599" s="14"/>
      <c r="J599" s="63"/>
      <c r="K599" s="14"/>
      <c r="L599" s="63"/>
      <c r="M599" s="63"/>
      <c r="Q599" s="51"/>
      <c r="BU599" s="62"/>
      <c r="BV599" s="62"/>
      <c r="BW599" s="62"/>
      <c r="BX599" s="62"/>
      <c r="BY599" s="62"/>
      <c r="BZ599" s="62"/>
      <c r="CA599" s="62"/>
      <c r="CB599" s="62"/>
      <c r="CC599" s="62"/>
      <c r="CD599" s="62"/>
      <c r="CE599" s="62"/>
      <c r="CF599" s="62"/>
      <c r="CG599" s="62"/>
      <c r="CH599" s="62"/>
      <c r="CI599" s="62"/>
      <c r="CJ599" s="62"/>
      <c r="CK599" s="62"/>
      <c r="CL599" s="62"/>
      <c r="CM599" s="62"/>
      <c r="CN599" s="62"/>
      <c r="CO599" s="62"/>
      <c r="CP599" s="62"/>
      <c r="CQ599" s="62"/>
      <c r="CR599" s="62"/>
      <c r="CS599" s="62"/>
      <c r="CT599" s="62"/>
      <c r="CU599" s="62"/>
      <c r="CV599" s="62"/>
      <c r="CW599" s="62"/>
      <c r="CX599" s="62"/>
      <c r="CY599" s="62"/>
      <c r="CZ599" s="62"/>
      <c r="DA599" s="62"/>
      <c r="DB599" s="62"/>
      <c r="DC599" s="62"/>
      <c r="DD599" s="62"/>
      <c r="DE599" s="62"/>
      <c r="DF599" s="62"/>
      <c r="DG599" s="62"/>
      <c r="DH599" s="62"/>
      <c r="DI599" s="62"/>
      <c r="DJ599" s="62"/>
      <c r="DK599" s="62"/>
      <c r="DL599" s="62"/>
      <c r="DM599" s="62"/>
      <c r="DN599" s="62"/>
      <c r="DO599" s="62"/>
      <c r="DP599" s="62"/>
      <c r="DQ599" s="62"/>
      <c r="DR599" s="62"/>
      <c r="DS599" s="62"/>
      <c r="DT599" s="62"/>
      <c r="DU599" s="62"/>
      <c r="DV599" s="62"/>
      <c r="DW599" s="62"/>
      <c r="DX599" s="62"/>
      <c r="DY599" s="62"/>
      <c r="DZ599" s="62"/>
      <c r="EA599" s="62"/>
      <c r="EB599" s="62"/>
      <c r="EC599" s="62"/>
      <c r="ED599" s="62"/>
      <c r="EE599" s="62"/>
      <c r="EF599" s="62"/>
      <c r="EG599" s="62"/>
      <c r="EH599" s="62"/>
      <c r="EI599" s="62"/>
      <c r="EJ599" s="62"/>
      <c r="EK599" s="62"/>
      <c r="EL599" s="62"/>
      <c r="EM599" s="62"/>
      <c r="EN599" s="62"/>
      <c r="EO599" s="62"/>
      <c r="EP599" s="62"/>
      <c r="EQ599" s="62"/>
      <c r="ER599" s="62"/>
      <c r="ES599" s="62"/>
      <c r="ET599" s="62"/>
      <c r="EU599" s="62"/>
      <c r="EV599" s="62"/>
      <c r="EW599" s="62"/>
      <c r="EX599" s="62"/>
      <c r="EY599" s="62"/>
      <c r="EZ599" s="62"/>
      <c r="FA599" s="62"/>
      <c r="FB599" s="62"/>
      <c r="FC599" s="62"/>
      <c r="FD599" s="62"/>
      <c r="FE599" s="62"/>
      <c r="FF599" s="62"/>
      <c r="FG599" s="62"/>
      <c r="FH599" s="62"/>
      <c r="FI599" s="62"/>
      <c r="FJ599" s="62"/>
      <c r="FK599" s="62"/>
      <c r="FL599" s="62"/>
      <c r="FM599" s="62"/>
      <c r="FN599" s="62"/>
      <c r="FO599" s="62"/>
      <c r="FP599" s="62"/>
      <c r="FQ599" s="62"/>
      <c r="FR599" s="62"/>
      <c r="FS599" s="62"/>
      <c r="FT599" s="62"/>
      <c r="FU599" s="62"/>
      <c r="FV599" s="62"/>
      <c r="FW599" s="62"/>
      <c r="FX599" s="62"/>
      <c r="FY599" s="62"/>
      <c r="FZ599" s="62"/>
      <c r="GA599" s="62"/>
      <c r="GB599" s="62"/>
      <c r="GC599" s="62"/>
      <c r="GD599" s="62"/>
      <c r="GE599" s="62"/>
      <c r="GF599" s="62"/>
      <c r="GG599" s="62"/>
      <c r="GH599" s="62"/>
      <c r="GI599" s="62"/>
      <c r="GJ599" s="62"/>
      <c r="GK599" s="62"/>
      <c r="GL599" s="62"/>
      <c r="GM599" s="62"/>
      <c r="GN599" s="62"/>
      <c r="GO599" s="62"/>
      <c r="GP599" s="62"/>
      <c r="GQ599" s="62"/>
      <c r="GR599" s="62"/>
      <c r="GS599" s="62"/>
      <c r="GT599" s="62"/>
      <c r="GU599" s="62"/>
      <c r="GV599" s="62"/>
      <c r="GW599" s="62"/>
      <c r="GX599" s="62"/>
      <c r="GY599" s="62"/>
      <c r="GZ599" s="62"/>
      <c r="HA599" s="62"/>
      <c r="HB599" s="62"/>
      <c r="HC599" s="62"/>
      <c r="HD599" s="62"/>
      <c r="HE599" s="62"/>
      <c r="HF599" s="62"/>
      <c r="HG599" s="62"/>
      <c r="HH599" s="62"/>
      <c r="HI599" s="62"/>
      <c r="HJ599" s="62"/>
      <c r="HK599" s="62"/>
      <c r="HL599" s="62"/>
      <c r="HM599" s="62"/>
      <c r="HN599" s="62"/>
      <c r="HO599" s="62"/>
      <c r="HP599" s="62"/>
      <c r="HQ599" s="62"/>
      <c r="HR599" s="62"/>
      <c r="HS599" s="62"/>
      <c r="HT599" s="62"/>
      <c r="HU599" s="62"/>
      <c r="HV599" s="62"/>
      <c r="HW599" s="62"/>
      <c r="HX599" s="62"/>
      <c r="HY599" s="62"/>
      <c r="HZ599" s="62"/>
      <c r="IA599" s="62"/>
      <c r="IB599" s="62"/>
      <c r="IC599" s="62"/>
      <c r="ID599" s="62"/>
      <c r="IE599" s="62"/>
      <c r="IF599" s="62"/>
      <c r="IG599" s="62"/>
      <c r="IH599" s="62"/>
      <c r="II599" s="62"/>
      <c r="IJ599" s="62"/>
      <c r="IK599" s="62"/>
      <c r="IL599" s="62"/>
      <c r="IM599" s="62"/>
      <c r="IN599" s="62"/>
      <c r="IO599" s="62"/>
      <c r="IP599" s="62"/>
      <c r="IQ599" s="62"/>
      <c r="IR599" s="62"/>
      <c r="IS599" s="62"/>
      <c r="IT599" s="62"/>
      <c r="IU599" s="62"/>
      <c r="IV599" s="62"/>
      <c r="IW599" s="62"/>
      <c r="IX599" s="62"/>
      <c r="IY599" s="62"/>
      <c r="IZ599" s="62"/>
      <c r="JA599" s="62"/>
      <c r="JB599" s="62"/>
      <c r="JC599" s="62"/>
      <c r="JD599" s="62"/>
      <c r="JE599" s="62"/>
      <c r="JF599" s="62"/>
      <c r="JG599" s="62"/>
      <c r="JH599" s="62"/>
      <c r="JI599" s="62"/>
      <c r="JJ599" s="62"/>
      <c r="JK599" s="62"/>
      <c r="JL599" s="62"/>
      <c r="JM599" s="62"/>
      <c r="JN599" s="62"/>
      <c r="JO599" s="62"/>
      <c r="JP599" s="62"/>
      <c r="JQ599" s="62"/>
      <c r="JR599" s="62"/>
      <c r="JS599" s="62"/>
      <c r="JT599" s="62"/>
      <c r="JU599" s="62"/>
      <c r="JV599" s="62"/>
      <c r="JW599" s="62"/>
      <c r="JX599" s="62"/>
      <c r="JY599" s="62"/>
      <c r="JZ599" s="62"/>
      <c r="KA599" s="62"/>
      <c r="KB599" s="62"/>
      <c r="KC599" s="62"/>
      <c r="KD599" s="62"/>
      <c r="KE599" s="62"/>
      <c r="KF599" s="62"/>
      <c r="KG599" s="62"/>
      <c r="KH599" s="62"/>
      <c r="KI599" s="62"/>
      <c r="KJ599" s="62"/>
      <c r="KK599" s="62"/>
      <c r="KL599" s="62"/>
      <c r="KM599" s="62"/>
    </row>
    <row r="600" spans="3:299" s="13" customFormat="1" x14ac:dyDescent="0.25">
      <c r="C600" s="62"/>
      <c r="D600" s="62"/>
      <c r="E600" s="62"/>
      <c r="F600" s="62"/>
      <c r="I600" s="14"/>
      <c r="J600" s="63"/>
      <c r="K600" s="14"/>
      <c r="L600" s="63"/>
      <c r="M600" s="63"/>
      <c r="Q600" s="51"/>
      <c r="BU600" s="62"/>
      <c r="BV600" s="62"/>
      <c r="BW600" s="62"/>
      <c r="BX600" s="62"/>
      <c r="BY600" s="62"/>
      <c r="BZ600" s="62"/>
      <c r="CA600" s="62"/>
      <c r="CB600" s="62"/>
      <c r="CC600" s="62"/>
      <c r="CD600" s="62"/>
      <c r="CE600" s="62"/>
      <c r="CF600" s="62"/>
      <c r="CG600" s="62"/>
      <c r="CH600" s="62"/>
      <c r="CI600" s="62"/>
      <c r="CJ600" s="62"/>
      <c r="CK600" s="62"/>
      <c r="CL600" s="62"/>
      <c r="CM600" s="62"/>
      <c r="CN600" s="62"/>
      <c r="CO600" s="62"/>
      <c r="CP600" s="62"/>
      <c r="CQ600" s="62"/>
      <c r="CR600" s="62"/>
      <c r="CS600" s="62"/>
      <c r="CT600" s="62"/>
      <c r="CU600" s="62"/>
      <c r="CV600" s="62"/>
      <c r="CW600" s="62"/>
      <c r="CX600" s="62"/>
      <c r="CY600" s="62"/>
      <c r="CZ600" s="62"/>
      <c r="DA600" s="62"/>
      <c r="DB600" s="62"/>
      <c r="DC600" s="62"/>
      <c r="DD600" s="62"/>
      <c r="DE600" s="62"/>
      <c r="DF600" s="62"/>
      <c r="DG600" s="62"/>
      <c r="DH600" s="62"/>
      <c r="DI600" s="62"/>
      <c r="DJ600" s="62"/>
      <c r="DK600" s="62"/>
      <c r="DL600" s="62"/>
      <c r="DM600" s="62"/>
      <c r="DN600" s="62"/>
      <c r="DO600" s="62"/>
      <c r="DP600" s="62"/>
      <c r="DQ600" s="62"/>
      <c r="DR600" s="62"/>
      <c r="DS600" s="62"/>
      <c r="DT600" s="62"/>
      <c r="DU600" s="62"/>
      <c r="DV600" s="62"/>
      <c r="DW600" s="62"/>
      <c r="DX600" s="62"/>
      <c r="DY600" s="62"/>
      <c r="DZ600" s="62"/>
      <c r="EA600" s="62"/>
      <c r="EB600" s="62"/>
      <c r="EC600" s="62"/>
      <c r="ED600" s="62"/>
      <c r="EE600" s="62"/>
      <c r="EF600" s="62"/>
      <c r="EG600" s="62"/>
      <c r="EH600" s="62"/>
      <c r="EI600" s="62"/>
      <c r="EJ600" s="62"/>
      <c r="EK600" s="62"/>
      <c r="EL600" s="62"/>
      <c r="EM600" s="62"/>
      <c r="EN600" s="62"/>
      <c r="EO600" s="62"/>
      <c r="EP600" s="62"/>
      <c r="EQ600" s="62"/>
      <c r="ER600" s="62"/>
      <c r="ES600" s="62"/>
      <c r="ET600" s="62"/>
      <c r="EU600" s="62"/>
      <c r="EV600" s="62"/>
      <c r="EW600" s="62"/>
      <c r="EX600" s="62"/>
      <c r="EY600" s="62"/>
      <c r="EZ600" s="62"/>
      <c r="FA600" s="62"/>
      <c r="FB600" s="62"/>
      <c r="FC600" s="62"/>
      <c r="FD600" s="62"/>
      <c r="FE600" s="62"/>
      <c r="FF600" s="62"/>
      <c r="FG600" s="62"/>
      <c r="FH600" s="62"/>
      <c r="FI600" s="62"/>
      <c r="FJ600" s="62"/>
      <c r="FK600" s="62"/>
      <c r="FL600" s="62"/>
      <c r="FM600" s="62"/>
      <c r="FN600" s="62"/>
      <c r="FO600" s="62"/>
      <c r="FP600" s="62"/>
      <c r="FQ600" s="62"/>
      <c r="FR600" s="62"/>
      <c r="FS600" s="62"/>
      <c r="FT600" s="62"/>
      <c r="FU600" s="62"/>
      <c r="FV600" s="62"/>
      <c r="FW600" s="62"/>
      <c r="FX600" s="62"/>
      <c r="FY600" s="62"/>
      <c r="FZ600" s="62"/>
      <c r="GA600" s="62"/>
      <c r="GB600" s="62"/>
      <c r="GC600" s="62"/>
      <c r="GD600" s="62"/>
      <c r="GE600" s="62"/>
      <c r="GF600" s="62"/>
      <c r="GG600" s="62"/>
      <c r="GH600" s="62"/>
      <c r="GI600" s="62"/>
      <c r="GJ600" s="62"/>
      <c r="GK600" s="62"/>
      <c r="GL600" s="62"/>
      <c r="GM600" s="62"/>
      <c r="GN600" s="62"/>
      <c r="GO600" s="62"/>
      <c r="GP600" s="62"/>
      <c r="GQ600" s="62"/>
      <c r="GR600" s="62"/>
      <c r="GS600" s="62"/>
      <c r="GT600" s="62"/>
      <c r="GU600" s="62"/>
      <c r="GV600" s="62"/>
      <c r="GW600" s="62"/>
      <c r="GX600" s="62"/>
      <c r="GY600" s="62"/>
      <c r="GZ600" s="62"/>
      <c r="HA600" s="62"/>
      <c r="HB600" s="62"/>
      <c r="HC600" s="62"/>
      <c r="HD600" s="62"/>
      <c r="HE600" s="62"/>
      <c r="HF600" s="62"/>
      <c r="HG600" s="62"/>
      <c r="HH600" s="62"/>
      <c r="HI600" s="62"/>
      <c r="HJ600" s="62"/>
      <c r="HK600" s="62"/>
      <c r="HL600" s="62"/>
      <c r="HM600" s="62"/>
      <c r="HN600" s="62"/>
      <c r="HO600" s="62"/>
      <c r="HP600" s="62"/>
      <c r="HQ600" s="62"/>
      <c r="HR600" s="62"/>
      <c r="HS600" s="62"/>
      <c r="HT600" s="62"/>
      <c r="HU600" s="62"/>
      <c r="HV600" s="62"/>
      <c r="HW600" s="62"/>
      <c r="HX600" s="62"/>
      <c r="HY600" s="62"/>
      <c r="HZ600" s="62"/>
      <c r="IA600" s="62"/>
      <c r="IB600" s="62"/>
      <c r="IC600" s="62"/>
      <c r="ID600" s="62"/>
      <c r="IE600" s="62"/>
      <c r="IF600" s="62"/>
      <c r="IG600" s="62"/>
      <c r="IH600" s="62"/>
      <c r="II600" s="62"/>
      <c r="IJ600" s="62"/>
      <c r="IK600" s="62"/>
      <c r="IL600" s="62"/>
      <c r="IM600" s="62"/>
      <c r="IN600" s="62"/>
      <c r="IO600" s="62"/>
      <c r="IP600" s="62"/>
      <c r="IQ600" s="62"/>
      <c r="IR600" s="62"/>
      <c r="IS600" s="62"/>
      <c r="IT600" s="62"/>
      <c r="IU600" s="62"/>
      <c r="IV600" s="62"/>
      <c r="IW600" s="62"/>
      <c r="IX600" s="62"/>
      <c r="IY600" s="62"/>
      <c r="IZ600" s="62"/>
      <c r="JA600" s="62"/>
      <c r="JB600" s="62"/>
      <c r="JC600" s="62"/>
      <c r="JD600" s="62"/>
      <c r="JE600" s="62"/>
      <c r="JF600" s="62"/>
      <c r="JG600" s="62"/>
      <c r="JH600" s="62"/>
      <c r="JI600" s="62"/>
      <c r="JJ600" s="62"/>
      <c r="JK600" s="62"/>
      <c r="JL600" s="62"/>
      <c r="JM600" s="62"/>
      <c r="JN600" s="62"/>
      <c r="JO600" s="62"/>
      <c r="JP600" s="62"/>
      <c r="JQ600" s="62"/>
      <c r="JR600" s="62"/>
      <c r="JS600" s="62"/>
      <c r="JT600" s="62"/>
      <c r="JU600" s="62"/>
      <c r="JV600" s="62"/>
      <c r="JW600" s="62"/>
      <c r="JX600" s="62"/>
      <c r="JY600" s="62"/>
      <c r="JZ600" s="62"/>
      <c r="KA600" s="62"/>
      <c r="KB600" s="62"/>
      <c r="KC600" s="62"/>
      <c r="KD600" s="62"/>
      <c r="KE600" s="62"/>
      <c r="KF600" s="62"/>
      <c r="KG600" s="62"/>
      <c r="KH600" s="62"/>
      <c r="KI600" s="62"/>
      <c r="KJ600" s="62"/>
      <c r="KK600" s="62"/>
      <c r="KL600" s="62"/>
      <c r="KM600" s="62"/>
    </row>
    <row r="601" spans="3:299" s="13" customFormat="1" x14ac:dyDescent="0.25">
      <c r="C601" s="62"/>
      <c r="D601" s="62"/>
      <c r="E601" s="62"/>
      <c r="F601" s="62"/>
      <c r="I601" s="14"/>
      <c r="J601" s="63"/>
      <c r="K601" s="14"/>
      <c r="L601" s="63"/>
      <c r="M601" s="63"/>
      <c r="Q601" s="51"/>
      <c r="BU601" s="62"/>
      <c r="BV601" s="62"/>
      <c r="BW601" s="62"/>
      <c r="BX601" s="62"/>
      <c r="BY601" s="62"/>
      <c r="BZ601" s="62"/>
      <c r="CA601" s="62"/>
      <c r="CB601" s="62"/>
      <c r="CC601" s="62"/>
      <c r="CD601" s="62"/>
      <c r="CE601" s="62"/>
      <c r="CF601" s="62"/>
      <c r="CG601" s="62"/>
      <c r="CH601" s="62"/>
      <c r="CI601" s="62"/>
      <c r="CJ601" s="62"/>
      <c r="CK601" s="62"/>
      <c r="CL601" s="62"/>
      <c r="CM601" s="62"/>
      <c r="CN601" s="62"/>
      <c r="CO601" s="62"/>
      <c r="CP601" s="62"/>
      <c r="CQ601" s="62"/>
      <c r="CR601" s="62"/>
      <c r="CS601" s="62"/>
      <c r="CT601" s="62"/>
      <c r="CU601" s="62"/>
      <c r="CV601" s="62"/>
      <c r="CW601" s="62"/>
      <c r="CX601" s="62"/>
      <c r="CY601" s="62"/>
      <c r="CZ601" s="62"/>
      <c r="DA601" s="62"/>
      <c r="DB601" s="62"/>
      <c r="DC601" s="62"/>
      <c r="DD601" s="62"/>
      <c r="DE601" s="62"/>
      <c r="DF601" s="62"/>
      <c r="DG601" s="62"/>
      <c r="DH601" s="62"/>
      <c r="DI601" s="62"/>
      <c r="DJ601" s="62"/>
      <c r="DK601" s="62"/>
      <c r="DL601" s="62"/>
      <c r="DM601" s="62"/>
      <c r="DN601" s="62"/>
      <c r="DO601" s="62"/>
      <c r="DP601" s="62"/>
      <c r="DQ601" s="62"/>
      <c r="DR601" s="62"/>
      <c r="DS601" s="62"/>
      <c r="DT601" s="62"/>
      <c r="DU601" s="62"/>
      <c r="DV601" s="62"/>
      <c r="DW601" s="62"/>
      <c r="DX601" s="62"/>
      <c r="DY601" s="62"/>
      <c r="DZ601" s="62"/>
      <c r="EA601" s="62"/>
      <c r="EB601" s="62"/>
      <c r="EC601" s="62"/>
      <c r="ED601" s="62"/>
      <c r="EE601" s="62"/>
      <c r="EF601" s="62"/>
      <c r="EG601" s="62"/>
      <c r="EH601" s="62"/>
      <c r="EI601" s="62"/>
      <c r="EJ601" s="62"/>
      <c r="EK601" s="62"/>
      <c r="EL601" s="62"/>
      <c r="EM601" s="62"/>
      <c r="EN601" s="62"/>
      <c r="EO601" s="62"/>
      <c r="EP601" s="62"/>
      <c r="EQ601" s="62"/>
      <c r="ER601" s="62"/>
      <c r="ES601" s="62"/>
      <c r="ET601" s="62"/>
      <c r="EU601" s="62"/>
      <c r="EV601" s="62"/>
      <c r="EW601" s="62"/>
      <c r="EX601" s="62"/>
      <c r="EY601" s="62"/>
      <c r="EZ601" s="62"/>
      <c r="FA601" s="62"/>
      <c r="FB601" s="62"/>
      <c r="FC601" s="62"/>
      <c r="FD601" s="62"/>
      <c r="FE601" s="62"/>
      <c r="FF601" s="62"/>
      <c r="FG601" s="62"/>
      <c r="FH601" s="62"/>
      <c r="FI601" s="62"/>
      <c r="FJ601" s="62"/>
      <c r="FK601" s="62"/>
      <c r="FL601" s="62"/>
      <c r="FM601" s="62"/>
      <c r="FN601" s="62"/>
      <c r="FO601" s="62"/>
      <c r="FP601" s="62"/>
      <c r="FQ601" s="62"/>
      <c r="FR601" s="62"/>
      <c r="FS601" s="62"/>
      <c r="FT601" s="62"/>
      <c r="FU601" s="62"/>
      <c r="FV601" s="62"/>
      <c r="FW601" s="62"/>
      <c r="FX601" s="62"/>
      <c r="FY601" s="62"/>
      <c r="FZ601" s="62"/>
      <c r="GA601" s="62"/>
      <c r="GB601" s="62"/>
      <c r="GC601" s="62"/>
      <c r="GD601" s="62"/>
      <c r="GE601" s="62"/>
      <c r="GF601" s="62"/>
      <c r="GG601" s="62"/>
      <c r="GH601" s="62"/>
      <c r="GI601" s="62"/>
      <c r="GJ601" s="62"/>
      <c r="GK601" s="62"/>
      <c r="GL601" s="62"/>
      <c r="GM601" s="62"/>
      <c r="GN601" s="62"/>
      <c r="GO601" s="62"/>
      <c r="GP601" s="62"/>
      <c r="GQ601" s="62"/>
      <c r="GR601" s="62"/>
      <c r="GS601" s="62"/>
      <c r="GT601" s="62"/>
      <c r="GU601" s="62"/>
      <c r="GV601" s="62"/>
      <c r="GW601" s="62"/>
      <c r="GX601" s="62"/>
      <c r="GY601" s="62"/>
      <c r="GZ601" s="62"/>
      <c r="HA601" s="62"/>
      <c r="HB601" s="62"/>
      <c r="HC601" s="62"/>
      <c r="HD601" s="62"/>
      <c r="HE601" s="62"/>
      <c r="HF601" s="62"/>
      <c r="HG601" s="62"/>
      <c r="HH601" s="62"/>
      <c r="HI601" s="62"/>
      <c r="HJ601" s="62"/>
      <c r="HK601" s="62"/>
      <c r="HL601" s="62"/>
      <c r="HM601" s="62"/>
      <c r="HN601" s="62"/>
      <c r="HO601" s="62"/>
      <c r="HP601" s="62"/>
      <c r="HQ601" s="62"/>
      <c r="HR601" s="62"/>
      <c r="HS601" s="62"/>
      <c r="HT601" s="62"/>
      <c r="HU601" s="62"/>
      <c r="HV601" s="62"/>
      <c r="HW601" s="62"/>
      <c r="HX601" s="62"/>
      <c r="HY601" s="62"/>
      <c r="HZ601" s="62"/>
      <c r="IA601" s="62"/>
      <c r="IB601" s="62"/>
      <c r="IC601" s="62"/>
      <c r="ID601" s="62"/>
      <c r="IE601" s="62"/>
      <c r="IF601" s="62"/>
      <c r="IG601" s="62"/>
      <c r="IH601" s="62"/>
      <c r="II601" s="62"/>
      <c r="IJ601" s="62"/>
      <c r="IK601" s="62"/>
      <c r="IL601" s="62"/>
      <c r="IM601" s="62"/>
      <c r="IN601" s="62"/>
      <c r="IO601" s="62"/>
      <c r="IP601" s="62"/>
      <c r="IQ601" s="62"/>
      <c r="IR601" s="62"/>
      <c r="IS601" s="62"/>
      <c r="IT601" s="62"/>
      <c r="IU601" s="62"/>
      <c r="IV601" s="62"/>
      <c r="IW601" s="62"/>
      <c r="IX601" s="62"/>
      <c r="IY601" s="62"/>
      <c r="IZ601" s="62"/>
      <c r="JA601" s="62"/>
      <c r="JB601" s="62"/>
      <c r="JC601" s="62"/>
      <c r="JD601" s="62"/>
      <c r="JE601" s="62"/>
      <c r="JF601" s="62"/>
      <c r="JG601" s="62"/>
      <c r="JH601" s="62"/>
      <c r="JI601" s="62"/>
      <c r="JJ601" s="62"/>
      <c r="JK601" s="62"/>
      <c r="JL601" s="62"/>
      <c r="JM601" s="62"/>
      <c r="JN601" s="62"/>
      <c r="JO601" s="62"/>
      <c r="JP601" s="62"/>
      <c r="JQ601" s="62"/>
      <c r="JR601" s="62"/>
      <c r="JS601" s="62"/>
      <c r="JT601" s="62"/>
      <c r="JU601" s="62"/>
      <c r="JV601" s="62"/>
      <c r="JW601" s="62"/>
      <c r="JX601" s="62"/>
      <c r="JY601" s="62"/>
      <c r="JZ601" s="62"/>
      <c r="KA601" s="62"/>
      <c r="KB601" s="62"/>
      <c r="KC601" s="62"/>
      <c r="KD601" s="62"/>
      <c r="KE601" s="62"/>
      <c r="KF601" s="62"/>
      <c r="KG601" s="62"/>
      <c r="KH601" s="62"/>
      <c r="KI601" s="62"/>
      <c r="KJ601" s="62"/>
      <c r="KK601" s="62"/>
      <c r="KL601" s="62"/>
      <c r="KM601" s="62"/>
    </row>
    <row r="602" spans="3:299" s="13" customFormat="1" x14ac:dyDescent="0.25">
      <c r="C602" s="62"/>
      <c r="D602" s="62"/>
      <c r="E602" s="62"/>
      <c r="F602" s="62"/>
      <c r="I602" s="14"/>
      <c r="J602" s="63"/>
      <c r="K602" s="14"/>
      <c r="L602" s="63"/>
      <c r="M602" s="63"/>
      <c r="Q602" s="51"/>
      <c r="BU602" s="62"/>
      <c r="BV602" s="62"/>
      <c r="BW602" s="62"/>
      <c r="BX602" s="62"/>
      <c r="BY602" s="62"/>
      <c r="BZ602" s="62"/>
      <c r="CA602" s="62"/>
      <c r="CB602" s="62"/>
      <c r="CC602" s="62"/>
      <c r="CD602" s="62"/>
      <c r="CE602" s="62"/>
      <c r="CF602" s="62"/>
      <c r="CG602" s="62"/>
      <c r="CH602" s="62"/>
      <c r="CI602" s="62"/>
      <c r="CJ602" s="62"/>
      <c r="CK602" s="62"/>
      <c r="CL602" s="62"/>
      <c r="CM602" s="62"/>
      <c r="CN602" s="62"/>
      <c r="CO602" s="62"/>
      <c r="CP602" s="62"/>
      <c r="CQ602" s="62"/>
      <c r="CR602" s="62"/>
      <c r="CS602" s="62"/>
      <c r="CT602" s="62"/>
      <c r="CU602" s="62"/>
      <c r="CV602" s="62"/>
      <c r="CW602" s="62"/>
      <c r="CX602" s="62"/>
      <c r="CY602" s="62"/>
      <c r="CZ602" s="62"/>
      <c r="DA602" s="62"/>
      <c r="DB602" s="62"/>
      <c r="DC602" s="62"/>
      <c r="DD602" s="62"/>
      <c r="DE602" s="62"/>
      <c r="DF602" s="62"/>
      <c r="DG602" s="62"/>
      <c r="DH602" s="62"/>
      <c r="DI602" s="62"/>
      <c r="DJ602" s="62"/>
      <c r="DK602" s="62"/>
      <c r="DL602" s="62"/>
      <c r="DM602" s="62"/>
      <c r="DN602" s="62"/>
      <c r="DO602" s="62"/>
      <c r="DP602" s="62"/>
      <c r="DQ602" s="62"/>
      <c r="DR602" s="62"/>
      <c r="DS602" s="62"/>
      <c r="DT602" s="62"/>
      <c r="DU602" s="62"/>
      <c r="DV602" s="62"/>
      <c r="DW602" s="62"/>
      <c r="DX602" s="62"/>
      <c r="DY602" s="62"/>
      <c r="DZ602" s="62"/>
      <c r="EA602" s="62"/>
      <c r="EB602" s="62"/>
      <c r="EC602" s="62"/>
      <c r="ED602" s="62"/>
      <c r="EE602" s="62"/>
      <c r="EF602" s="62"/>
      <c r="EG602" s="62"/>
      <c r="EH602" s="62"/>
      <c r="EI602" s="62"/>
      <c r="EJ602" s="62"/>
      <c r="EK602" s="62"/>
      <c r="EL602" s="62"/>
      <c r="EM602" s="62"/>
      <c r="EN602" s="62"/>
      <c r="EO602" s="62"/>
      <c r="EP602" s="62"/>
      <c r="EQ602" s="62"/>
      <c r="ER602" s="62"/>
      <c r="ES602" s="62"/>
      <c r="ET602" s="62"/>
      <c r="EU602" s="62"/>
      <c r="EV602" s="62"/>
      <c r="EW602" s="62"/>
      <c r="EX602" s="62"/>
      <c r="EY602" s="62"/>
      <c r="EZ602" s="62"/>
      <c r="FA602" s="62"/>
      <c r="FB602" s="62"/>
      <c r="FC602" s="62"/>
      <c r="FD602" s="62"/>
      <c r="FE602" s="62"/>
      <c r="FF602" s="62"/>
      <c r="FG602" s="62"/>
      <c r="FH602" s="62"/>
      <c r="FI602" s="62"/>
      <c r="FJ602" s="62"/>
      <c r="FK602" s="62"/>
      <c r="FL602" s="62"/>
      <c r="FM602" s="62"/>
      <c r="FN602" s="62"/>
      <c r="FO602" s="62"/>
      <c r="FP602" s="62"/>
      <c r="FQ602" s="62"/>
      <c r="FR602" s="62"/>
      <c r="FS602" s="62"/>
      <c r="FT602" s="62"/>
      <c r="FU602" s="62"/>
      <c r="FV602" s="62"/>
      <c r="FW602" s="62"/>
      <c r="FX602" s="62"/>
      <c r="FY602" s="62"/>
      <c r="FZ602" s="62"/>
      <c r="GA602" s="62"/>
      <c r="GB602" s="62"/>
      <c r="GC602" s="62"/>
      <c r="GD602" s="62"/>
      <c r="GE602" s="62"/>
      <c r="GF602" s="62"/>
      <c r="GG602" s="62"/>
      <c r="GH602" s="62"/>
      <c r="GI602" s="62"/>
      <c r="GJ602" s="62"/>
      <c r="GK602" s="62"/>
      <c r="GL602" s="62"/>
      <c r="GM602" s="62"/>
      <c r="GN602" s="62"/>
      <c r="GO602" s="62"/>
      <c r="GP602" s="62"/>
      <c r="GQ602" s="62"/>
      <c r="GR602" s="62"/>
      <c r="GS602" s="62"/>
      <c r="GT602" s="62"/>
      <c r="GU602" s="62"/>
      <c r="GV602" s="62"/>
      <c r="GW602" s="62"/>
      <c r="GX602" s="62"/>
      <c r="GY602" s="62"/>
      <c r="GZ602" s="62"/>
      <c r="HA602" s="62"/>
      <c r="HB602" s="62"/>
      <c r="HC602" s="62"/>
      <c r="HD602" s="62"/>
      <c r="HE602" s="62"/>
      <c r="HF602" s="62"/>
      <c r="HG602" s="62"/>
      <c r="HH602" s="62"/>
      <c r="HI602" s="62"/>
      <c r="HJ602" s="62"/>
      <c r="HK602" s="62"/>
      <c r="HL602" s="62"/>
      <c r="HM602" s="62"/>
      <c r="HN602" s="62"/>
      <c r="HO602" s="62"/>
      <c r="HP602" s="62"/>
      <c r="HQ602" s="62"/>
      <c r="HR602" s="62"/>
      <c r="HS602" s="62"/>
      <c r="HT602" s="62"/>
      <c r="HU602" s="62"/>
      <c r="HV602" s="62"/>
      <c r="HW602" s="62"/>
      <c r="HX602" s="62"/>
      <c r="HY602" s="62"/>
      <c r="HZ602" s="62"/>
      <c r="IA602" s="62"/>
      <c r="IB602" s="62"/>
      <c r="IC602" s="62"/>
      <c r="ID602" s="62"/>
      <c r="IE602" s="62"/>
      <c r="IF602" s="62"/>
      <c r="IG602" s="62"/>
      <c r="IH602" s="62"/>
      <c r="II602" s="62"/>
      <c r="IJ602" s="62"/>
      <c r="IK602" s="62"/>
      <c r="IL602" s="62"/>
      <c r="IM602" s="62"/>
      <c r="IN602" s="62"/>
      <c r="IO602" s="62"/>
      <c r="IP602" s="62"/>
      <c r="IQ602" s="62"/>
      <c r="IR602" s="62"/>
      <c r="IS602" s="62"/>
      <c r="IT602" s="62"/>
      <c r="IU602" s="62"/>
      <c r="IV602" s="62"/>
      <c r="IW602" s="62"/>
      <c r="IX602" s="62"/>
      <c r="IY602" s="62"/>
      <c r="IZ602" s="62"/>
      <c r="JA602" s="62"/>
      <c r="JB602" s="62"/>
      <c r="JC602" s="62"/>
      <c r="JD602" s="62"/>
      <c r="JE602" s="62"/>
      <c r="JF602" s="62"/>
      <c r="JG602" s="62"/>
      <c r="JH602" s="62"/>
      <c r="JI602" s="62"/>
      <c r="JJ602" s="62"/>
      <c r="JK602" s="62"/>
      <c r="JL602" s="62"/>
      <c r="JM602" s="62"/>
      <c r="JN602" s="62"/>
      <c r="JO602" s="62"/>
      <c r="JP602" s="62"/>
      <c r="JQ602" s="62"/>
      <c r="JR602" s="62"/>
      <c r="JS602" s="62"/>
      <c r="JT602" s="62"/>
      <c r="JU602" s="62"/>
      <c r="JV602" s="62"/>
      <c r="JW602" s="62"/>
      <c r="JX602" s="62"/>
      <c r="JY602" s="62"/>
      <c r="JZ602" s="62"/>
      <c r="KA602" s="62"/>
      <c r="KB602" s="62"/>
      <c r="KC602" s="62"/>
      <c r="KD602" s="62"/>
      <c r="KE602" s="62"/>
      <c r="KF602" s="62"/>
      <c r="KG602" s="62"/>
      <c r="KH602" s="62"/>
      <c r="KI602" s="62"/>
      <c r="KJ602" s="62"/>
      <c r="KK602" s="62"/>
      <c r="KL602" s="62"/>
      <c r="KM602" s="62"/>
    </row>
    <row r="603" spans="3:299" s="13" customFormat="1" x14ac:dyDescent="0.25">
      <c r="C603" s="62"/>
      <c r="D603" s="62"/>
      <c r="E603" s="62"/>
      <c r="F603" s="62"/>
      <c r="I603" s="14"/>
      <c r="J603" s="63"/>
      <c r="K603" s="14"/>
      <c r="L603" s="63"/>
      <c r="M603" s="63"/>
      <c r="Q603" s="51"/>
      <c r="BU603" s="62"/>
      <c r="BV603" s="62"/>
      <c r="BW603" s="62"/>
      <c r="BX603" s="62"/>
      <c r="BY603" s="62"/>
      <c r="BZ603" s="62"/>
      <c r="CA603" s="62"/>
      <c r="CB603" s="62"/>
      <c r="CC603" s="62"/>
      <c r="CD603" s="62"/>
      <c r="CE603" s="62"/>
      <c r="CF603" s="62"/>
      <c r="CG603" s="62"/>
      <c r="CH603" s="62"/>
      <c r="CI603" s="62"/>
      <c r="CJ603" s="62"/>
      <c r="CK603" s="62"/>
      <c r="CL603" s="62"/>
      <c r="CM603" s="62"/>
      <c r="CN603" s="62"/>
      <c r="CO603" s="62"/>
      <c r="CP603" s="62"/>
      <c r="CQ603" s="62"/>
      <c r="CR603" s="62"/>
      <c r="CS603" s="62"/>
      <c r="CT603" s="62"/>
      <c r="CU603" s="62"/>
      <c r="CV603" s="62"/>
      <c r="CW603" s="62"/>
      <c r="CX603" s="62"/>
      <c r="CY603" s="62"/>
      <c r="CZ603" s="62"/>
      <c r="DA603" s="62"/>
      <c r="DB603" s="62"/>
      <c r="DC603" s="62"/>
      <c r="DD603" s="62"/>
      <c r="DE603" s="62"/>
      <c r="DF603" s="62"/>
      <c r="DG603" s="62"/>
      <c r="DH603" s="62"/>
      <c r="DI603" s="62"/>
      <c r="DJ603" s="62"/>
      <c r="DK603" s="62"/>
      <c r="DL603" s="62"/>
      <c r="DM603" s="62"/>
      <c r="DN603" s="62"/>
      <c r="DO603" s="62"/>
      <c r="DP603" s="62"/>
      <c r="DQ603" s="62"/>
      <c r="DR603" s="62"/>
      <c r="DS603" s="62"/>
      <c r="DT603" s="62"/>
      <c r="DU603" s="62"/>
      <c r="DV603" s="62"/>
      <c r="DW603" s="62"/>
      <c r="DX603" s="62"/>
      <c r="DY603" s="62"/>
      <c r="DZ603" s="62"/>
      <c r="EA603" s="62"/>
      <c r="EB603" s="62"/>
      <c r="EC603" s="62"/>
      <c r="ED603" s="62"/>
      <c r="EE603" s="62"/>
      <c r="EF603" s="62"/>
      <c r="EG603" s="62"/>
      <c r="EH603" s="62"/>
      <c r="EI603" s="62"/>
      <c r="EJ603" s="62"/>
      <c r="EK603" s="62"/>
      <c r="EL603" s="62"/>
      <c r="EM603" s="62"/>
      <c r="EN603" s="62"/>
      <c r="EO603" s="62"/>
      <c r="EP603" s="62"/>
      <c r="EQ603" s="62"/>
      <c r="ER603" s="62"/>
      <c r="ES603" s="62"/>
      <c r="ET603" s="62"/>
      <c r="EU603" s="62"/>
      <c r="EV603" s="62"/>
      <c r="EW603" s="62"/>
      <c r="EX603" s="62"/>
      <c r="EY603" s="62"/>
      <c r="EZ603" s="62"/>
      <c r="FA603" s="62"/>
      <c r="FB603" s="62"/>
      <c r="FC603" s="62"/>
      <c r="FD603" s="62"/>
      <c r="FE603" s="62"/>
      <c r="FF603" s="62"/>
      <c r="FG603" s="62"/>
      <c r="FH603" s="62"/>
      <c r="FI603" s="62"/>
      <c r="FJ603" s="62"/>
      <c r="FK603" s="62"/>
      <c r="FL603" s="62"/>
      <c r="FM603" s="62"/>
      <c r="FN603" s="62"/>
      <c r="FO603" s="62"/>
      <c r="FP603" s="62"/>
      <c r="FQ603" s="62"/>
      <c r="FR603" s="62"/>
      <c r="FS603" s="62"/>
      <c r="FT603" s="62"/>
      <c r="FU603" s="62"/>
      <c r="FV603" s="62"/>
      <c r="FW603" s="62"/>
      <c r="FX603" s="62"/>
      <c r="FY603" s="62"/>
      <c r="FZ603" s="62"/>
      <c r="GA603" s="62"/>
      <c r="GB603" s="62"/>
      <c r="GC603" s="62"/>
      <c r="GD603" s="62"/>
      <c r="GE603" s="62"/>
      <c r="GF603" s="62"/>
      <c r="GG603" s="62"/>
      <c r="GH603" s="62"/>
      <c r="GI603" s="62"/>
      <c r="GJ603" s="62"/>
      <c r="GK603" s="62"/>
      <c r="GL603" s="62"/>
      <c r="GM603" s="62"/>
      <c r="GN603" s="62"/>
      <c r="GO603" s="62"/>
      <c r="GP603" s="62"/>
      <c r="GQ603" s="62"/>
      <c r="GR603" s="62"/>
      <c r="GS603" s="62"/>
      <c r="GT603" s="62"/>
      <c r="GU603" s="62"/>
      <c r="GV603" s="62"/>
      <c r="GW603" s="62"/>
      <c r="GX603" s="62"/>
      <c r="GY603" s="62"/>
      <c r="GZ603" s="62"/>
      <c r="HA603" s="62"/>
      <c r="HB603" s="62"/>
      <c r="HC603" s="62"/>
      <c r="HD603" s="62"/>
      <c r="HE603" s="62"/>
      <c r="HF603" s="62"/>
      <c r="HG603" s="62"/>
      <c r="HH603" s="62"/>
      <c r="HI603" s="62"/>
      <c r="HJ603" s="62"/>
      <c r="HK603" s="62"/>
      <c r="HL603" s="62"/>
      <c r="HM603" s="62"/>
      <c r="HN603" s="62"/>
      <c r="HO603" s="62"/>
      <c r="HP603" s="62"/>
      <c r="HQ603" s="62"/>
      <c r="HR603" s="62"/>
      <c r="HS603" s="62"/>
      <c r="HT603" s="62"/>
      <c r="HU603" s="62"/>
      <c r="HV603" s="62"/>
      <c r="HW603" s="62"/>
      <c r="HX603" s="62"/>
      <c r="HY603" s="62"/>
      <c r="HZ603" s="62"/>
      <c r="IA603" s="62"/>
      <c r="IB603" s="62"/>
      <c r="IC603" s="62"/>
      <c r="ID603" s="62"/>
      <c r="IE603" s="62"/>
      <c r="IF603" s="62"/>
      <c r="IG603" s="62"/>
      <c r="IH603" s="62"/>
      <c r="II603" s="62"/>
      <c r="IJ603" s="62"/>
      <c r="IK603" s="62"/>
      <c r="IL603" s="62"/>
      <c r="IM603" s="62"/>
      <c r="IN603" s="62"/>
      <c r="IO603" s="62"/>
      <c r="IP603" s="62"/>
      <c r="IQ603" s="62"/>
      <c r="IR603" s="62"/>
      <c r="IS603" s="62"/>
      <c r="IT603" s="62"/>
      <c r="IU603" s="62"/>
      <c r="IV603" s="62"/>
      <c r="IW603" s="62"/>
      <c r="IX603" s="62"/>
      <c r="IY603" s="62"/>
      <c r="IZ603" s="62"/>
      <c r="JA603" s="62"/>
      <c r="JB603" s="62"/>
      <c r="JC603" s="62"/>
      <c r="JD603" s="62"/>
      <c r="JE603" s="62"/>
      <c r="JF603" s="62"/>
      <c r="JG603" s="62"/>
      <c r="JH603" s="62"/>
      <c r="JI603" s="62"/>
      <c r="JJ603" s="62"/>
      <c r="JK603" s="62"/>
      <c r="JL603" s="62"/>
      <c r="JM603" s="62"/>
      <c r="JN603" s="62"/>
      <c r="JO603" s="62"/>
      <c r="JP603" s="62"/>
      <c r="JQ603" s="62"/>
      <c r="JR603" s="62"/>
      <c r="JS603" s="62"/>
      <c r="JT603" s="62"/>
      <c r="JU603" s="62"/>
      <c r="JV603" s="62"/>
      <c r="JW603" s="62"/>
      <c r="JX603" s="62"/>
      <c r="JY603" s="62"/>
      <c r="JZ603" s="62"/>
      <c r="KA603" s="62"/>
      <c r="KB603" s="62"/>
      <c r="KC603" s="62"/>
      <c r="KD603" s="62"/>
      <c r="KE603" s="62"/>
      <c r="KF603" s="62"/>
      <c r="KG603" s="62"/>
      <c r="KH603" s="62"/>
      <c r="KI603" s="62"/>
      <c r="KJ603" s="62"/>
      <c r="KK603" s="62"/>
      <c r="KL603" s="62"/>
      <c r="KM603" s="62"/>
    </row>
    <row r="604" spans="3:299" s="13" customFormat="1" x14ac:dyDescent="0.25">
      <c r="C604" s="62"/>
      <c r="D604" s="62"/>
      <c r="E604" s="62"/>
      <c r="F604" s="62"/>
      <c r="I604" s="14"/>
      <c r="J604" s="63"/>
      <c r="K604" s="14"/>
      <c r="L604" s="63"/>
      <c r="M604" s="63"/>
      <c r="Q604" s="51"/>
      <c r="BU604" s="62"/>
      <c r="BV604" s="62"/>
      <c r="BW604" s="62"/>
      <c r="BX604" s="62"/>
      <c r="BY604" s="62"/>
      <c r="BZ604" s="62"/>
      <c r="CA604" s="62"/>
      <c r="CB604" s="62"/>
      <c r="CC604" s="62"/>
      <c r="CD604" s="62"/>
      <c r="CE604" s="62"/>
      <c r="CF604" s="62"/>
      <c r="CG604" s="62"/>
      <c r="CH604" s="62"/>
      <c r="CI604" s="62"/>
      <c r="CJ604" s="62"/>
      <c r="CK604" s="62"/>
      <c r="CL604" s="62"/>
      <c r="CM604" s="62"/>
      <c r="CN604" s="62"/>
      <c r="CO604" s="62"/>
      <c r="CP604" s="62"/>
      <c r="CQ604" s="62"/>
      <c r="CR604" s="62"/>
      <c r="CS604" s="62"/>
      <c r="CT604" s="62"/>
      <c r="CU604" s="62"/>
      <c r="CV604" s="62"/>
      <c r="CW604" s="62"/>
      <c r="CX604" s="62"/>
      <c r="CY604" s="62"/>
      <c r="CZ604" s="62"/>
      <c r="DA604" s="62"/>
      <c r="DB604" s="62"/>
      <c r="DC604" s="62"/>
      <c r="DD604" s="62"/>
      <c r="DE604" s="62"/>
      <c r="DF604" s="62"/>
      <c r="DG604" s="62"/>
      <c r="DH604" s="62"/>
      <c r="DI604" s="62"/>
      <c r="DJ604" s="62"/>
      <c r="DK604" s="62"/>
      <c r="DL604" s="62"/>
      <c r="DM604" s="62"/>
      <c r="DN604" s="62"/>
      <c r="DO604" s="62"/>
      <c r="DP604" s="62"/>
      <c r="DQ604" s="62"/>
      <c r="DR604" s="62"/>
      <c r="DS604" s="62"/>
      <c r="DT604" s="62"/>
      <c r="DU604" s="62"/>
      <c r="DV604" s="62"/>
      <c r="DW604" s="62"/>
      <c r="DX604" s="62"/>
      <c r="DY604" s="62"/>
      <c r="DZ604" s="62"/>
      <c r="EA604" s="62"/>
      <c r="EB604" s="62"/>
      <c r="EC604" s="62"/>
      <c r="ED604" s="62"/>
      <c r="EE604" s="62"/>
      <c r="EF604" s="62"/>
      <c r="EG604" s="62"/>
      <c r="EH604" s="62"/>
      <c r="EI604" s="62"/>
      <c r="EJ604" s="62"/>
      <c r="EK604" s="62"/>
      <c r="EL604" s="62"/>
      <c r="EM604" s="62"/>
      <c r="EN604" s="62"/>
      <c r="EO604" s="62"/>
      <c r="EP604" s="62"/>
      <c r="EQ604" s="62"/>
      <c r="ER604" s="62"/>
      <c r="ES604" s="62"/>
      <c r="ET604" s="62"/>
      <c r="EU604" s="62"/>
      <c r="EV604" s="62"/>
      <c r="EW604" s="62"/>
      <c r="EX604" s="62"/>
      <c r="EY604" s="62"/>
      <c r="EZ604" s="62"/>
      <c r="FA604" s="62"/>
      <c r="FB604" s="62"/>
      <c r="FC604" s="62"/>
      <c r="FD604" s="62"/>
      <c r="FE604" s="62"/>
      <c r="FF604" s="62"/>
      <c r="FG604" s="62"/>
      <c r="FH604" s="62"/>
      <c r="FI604" s="62"/>
      <c r="FJ604" s="62"/>
      <c r="FK604" s="62"/>
      <c r="FL604" s="62"/>
      <c r="FM604" s="62"/>
      <c r="FN604" s="62"/>
      <c r="FO604" s="62"/>
      <c r="FP604" s="62"/>
      <c r="FQ604" s="62"/>
      <c r="FR604" s="62"/>
      <c r="FS604" s="62"/>
      <c r="FT604" s="62"/>
      <c r="FU604" s="62"/>
      <c r="FV604" s="62"/>
      <c r="FW604" s="62"/>
      <c r="FX604" s="62"/>
      <c r="FY604" s="62"/>
      <c r="FZ604" s="62"/>
      <c r="GA604" s="62"/>
      <c r="GB604" s="62"/>
      <c r="GC604" s="62"/>
      <c r="GD604" s="62"/>
      <c r="GE604" s="62"/>
      <c r="GF604" s="62"/>
      <c r="GG604" s="62"/>
      <c r="GH604" s="62"/>
      <c r="GI604" s="62"/>
      <c r="GJ604" s="62"/>
      <c r="GK604" s="62"/>
      <c r="GL604" s="62"/>
      <c r="GM604" s="62"/>
      <c r="GN604" s="62"/>
      <c r="GO604" s="62"/>
      <c r="GP604" s="62"/>
      <c r="GQ604" s="62"/>
      <c r="GR604" s="62"/>
      <c r="GS604" s="62"/>
      <c r="GT604" s="62"/>
      <c r="GU604" s="62"/>
      <c r="GV604" s="62"/>
      <c r="GW604" s="62"/>
      <c r="GX604" s="62"/>
      <c r="GY604" s="62"/>
      <c r="GZ604" s="62"/>
      <c r="HA604" s="62"/>
      <c r="HB604" s="62"/>
      <c r="HC604" s="62"/>
      <c r="HD604" s="62"/>
      <c r="HE604" s="62"/>
      <c r="HF604" s="62"/>
      <c r="HG604" s="62"/>
      <c r="HH604" s="62"/>
      <c r="HI604" s="62"/>
      <c r="HJ604" s="62"/>
      <c r="HK604" s="62"/>
      <c r="HL604" s="62"/>
      <c r="HM604" s="62"/>
      <c r="HN604" s="62"/>
      <c r="HO604" s="62"/>
      <c r="HP604" s="62"/>
      <c r="HQ604" s="62"/>
      <c r="HR604" s="62"/>
      <c r="HS604" s="62"/>
      <c r="HT604" s="62"/>
      <c r="HU604" s="62"/>
      <c r="HV604" s="62"/>
      <c r="HW604" s="62"/>
      <c r="HX604" s="62"/>
      <c r="HY604" s="62"/>
      <c r="HZ604" s="62"/>
      <c r="IA604" s="62"/>
      <c r="IB604" s="62"/>
      <c r="IC604" s="62"/>
      <c r="ID604" s="62"/>
      <c r="IE604" s="62"/>
      <c r="IF604" s="62"/>
      <c r="IG604" s="62"/>
      <c r="IH604" s="62"/>
      <c r="II604" s="62"/>
      <c r="IJ604" s="62"/>
      <c r="IK604" s="62"/>
      <c r="IL604" s="62"/>
      <c r="IM604" s="62"/>
      <c r="IN604" s="62"/>
      <c r="IO604" s="62"/>
      <c r="IP604" s="62"/>
      <c r="IQ604" s="62"/>
      <c r="IR604" s="62"/>
      <c r="IS604" s="62"/>
      <c r="IT604" s="62"/>
      <c r="IU604" s="62"/>
      <c r="IV604" s="62"/>
      <c r="IW604" s="62"/>
      <c r="IX604" s="62"/>
      <c r="IY604" s="62"/>
      <c r="IZ604" s="62"/>
      <c r="JA604" s="62"/>
      <c r="JB604" s="62"/>
      <c r="JC604" s="62"/>
      <c r="JD604" s="62"/>
      <c r="JE604" s="62"/>
      <c r="JF604" s="62"/>
      <c r="JG604" s="62"/>
      <c r="JH604" s="62"/>
      <c r="JI604" s="62"/>
      <c r="JJ604" s="62"/>
      <c r="JK604" s="62"/>
      <c r="JL604" s="62"/>
      <c r="JM604" s="62"/>
      <c r="JN604" s="62"/>
      <c r="JO604" s="62"/>
      <c r="JP604" s="62"/>
      <c r="JQ604" s="62"/>
      <c r="JR604" s="62"/>
      <c r="JS604" s="62"/>
      <c r="JT604" s="62"/>
      <c r="JU604" s="62"/>
      <c r="JV604" s="62"/>
      <c r="JW604" s="62"/>
      <c r="JX604" s="62"/>
      <c r="JY604" s="62"/>
      <c r="JZ604" s="62"/>
      <c r="KA604" s="62"/>
      <c r="KB604" s="62"/>
      <c r="KC604" s="62"/>
      <c r="KD604" s="62"/>
      <c r="KE604" s="62"/>
      <c r="KF604" s="62"/>
      <c r="KG604" s="62"/>
      <c r="KH604" s="62"/>
      <c r="KI604" s="62"/>
      <c r="KJ604" s="62"/>
      <c r="KK604" s="62"/>
      <c r="KL604" s="62"/>
      <c r="KM604" s="62"/>
    </row>
    <row r="605" spans="3:299" s="13" customFormat="1" x14ac:dyDescent="0.25">
      <c r="C605" s="62"/>
      <c r="D605" s="62"/>
      <c r="E605" s="62"/>
      <c r="F605" s="62"/>
      <c r="I605" s="14"/>
      <c r="J605" s="63"/>
      <c r="K605" s="14"/>
      <c r="L605" s="63"/>
      <c r="M605" s="63"/>
      <c r="Q605" s="51"/>
      <c r="BU605" s="62"/>
      <c r="BV605" s="62"/>
      <c r="BW605" s="62"/>
      <c r="BX605" s="62"/>
      <c r="BY605" s="62"/>
      <c r="BZ605" s="62"/>
      <c r="CA605" s="62"/>
      <c r="CB605" s="62"/>
      <c r="CC605" s="62"/>
      <c r="CD605" s="62"/>
      <c r="CE605" s="62"/>
      <c r="CF605" s="62"/>
      <c r="CG605" s="62"/>
      <c r="CH605" s="62"/>
      <c r="CI605" s="62"/>
      <c r="CJ605" s="62"/>
      <c r="CK605" s="62"/>
      <c r="CL605" s="62"/>
      <c r="CM605" s="62"/>
      <c r="CN605" s="62"/>
      <c r="CO605" s="62"/>
      <c r="CP605" s="62"/>
      <c r="CQ605" s="62"/>
      <c r="CR605" s="62"/>
      <c r="CS605" s="62"/>
      <c r="CT605" s="62"/>
      <c r="CU605" s="62"/>
      <c r="CV605" s="62"/>
      <c r="CW605" s="62"/>
      <c r="CX605" s="62"/>
      <c r="CY605" s="62"/>
      <c r="CZ605" s="62"/>
      <c r="DA605" s="62"/>
      <c r="DB605" s="62"/>
      <c r="DC605" s="62"/>
      <c r="DD605" s="62"/>
      <c r="DE605" s="62"/>
      <c r="DF605" s="62"/>
      <c r="DG605" s="62"/>
      <c r="DH605" s="62"/>
      <c r="DI605" s="62"/>
      <c r="DJ605" s="62"/>
      <c r="DK605" s="62"/>
      <c r="DL605" s="62"/>
      <c r="DM605" s="62"/>
      <c r="DN605" s="62"/>
      <c r="DO605" s="62"/>
      <c r="DP605" s="62"/>
      <c r="DQ605" s="62"/>
      <c r="DR605" s="62"/>
      <c r="DS605" s="62"/>
      <c r="DT605" s="62"/>
      <c r="DU605" s="62"/>
      <c r="DV605" s="62"/>
      <c r="DW605" s="62"/>
      <c r="DX605" s="62"/>
      <c r="DY605" s="62"/>
      <c r="DZ605" s="62"/>
      <c r="EA605" s="62"/>
      <c r="EB605" s="62"/>
      <c r="EC605" s="62"/>
      <c r="ED605" s="62"/>
      <c r="EE605" s="62"/>
      <c r="EF605" s="62"/>
      <c r="EG605" s="62"/>
      <c r="EH605" s="62"/>
      <c r="EI605" s="62"/>
      <c r="EJ605" s="62"/>
      <c r="EK605" s="62"/>
      <c r="EL605" s="62"/>
      <c r="EM605" s="62"/>
      <c r="EN605" s="62"/>
      <c r="EO605" s="62"/>
      <c r="EP605" s="62"/>
      <c r="EQ605" s="62"/>
      <c r="ER605" s="62"/>
      <c r="ES605" s="62"/>
      <c r="ET605" s="62"/>
      <c r="EU605" s="62"/>
      <c r="EV605" s="62"/>
      <c r="EW605" s="62"/>
      <c r="EX605" s="62"/>
      <c r="EY605" s="62"/>
      <c r="EZ605" s="62"/>
      <c r="FA605" s="62"/>
      <c r="FB605" s="62"/>
      <c r="FC605" s="62"/>
      <c r="FD605" s="62"/>
      <c r="FE605" s="62"/>
      <c r="FF605" s="62"/>
      <c r="FG605" s="62"/>
      <c r="FH605" s="62"/>
      <c r="FI605" s="62"/>
      <c r="FJ605" s="62"/>
      <c r="FK605" s="62"/>
      <c r="FL605" s="62"/>
      <c r="FM605" s="62"/>
      <c r="FN605" s="62"/>
      <c r="FO605" s="62"/>
      <c r="FP605" s="62"/>
      <c r="FQ605" s="62"/>
      <c r="FR605" s="62"/>
      <c r="FS605" s="62"/>
      <c r="FT605" s="62"/>
      <c r="FU605" s="62"/>
      <c r="FV605" s="62"/>
      <c r="FW605" s="62"/>
      <c r="FX605" s="62"/>
      <c r="FY605" s="62"/>
      <c r="FZ605" s="62"/>
      <c r="GA605" s="62"/>
      <c r="GB605" s="62"/>
      <c r="GC605" s="62"/>
      <c r="GD605" s="62"/>
      <c r="GE605" s="62"/>
      <c r="GF605" s="62"/>
      <c r="GG605" s="62"/>
      <c r="GH605" s="62"/>
      <c r="GI605" s="62"/>
      <c r="GJ605" s="62"/>
      <c r="GK605" s="62"/>
      <c r="GL605" s="62"/>
      <c r="GM605" s="62"/>
      <c r="GN605" s="62"/>
      <c r="GO605" s="62"/>
      <c r="GP605" s="62"/>
      <c r="GQ605" s="62"/>
      <c r="GR605" s="62"/>
      <c r="GS605" s="62"/>
      <c r="GT605" s="62"/>
      <c r="GU605" s="62"/>
      <c r="GV605" s="62"/>
      <c r="GW605" s="62"/>
      <c r="GX605" s="62"/>
      <c r="GY605" s="62"/>
      <c r="GZ605" s="62"/>
      <c r="HA605" s="62"/>
      <c r="HB605" s="62"/>
      <c r="HC605" s="62"/>
      <c r="HD605" s="62"/>
      <c r="HE605" s="62"/>
      <c r="HF605" s="62"/>
      <c r="HG605" s="62"/>
      <c r="HH605" s="62"/>
      <c r="HI605" s="62"/>
      <c r="HJ605" s="62"/>
      <c r="HK605" s="62"/>
      <c r="HL605" s="62"/>
      <c r="HM605" s="62"/>
      <c r="HN605" s="62"/>
      <c r="HO605" s="62"/>
      <c r="HP605" s="62"/>
      <c r="HQ605" s="62"/>
      <c r="HR605" s="62"/>
      <c r="HS605" s="62"/>
      <c r="HT605" s="62"/>
      <c r="HU605" s="62"/>
      <c r="HV605" s="62"/>
      <c r="HW605" s="62"/>
      <c r="HX605" s="62"/>
      <c r="HY605" s="62"/>
      <c r="HZ605" s="62"/>
      <c r="IA605" s="62"/>
      <c r="IB605" s="62"/>
      <c r="IC605" s="62"/>
      <c r="ID605" s="62"/>
      <c r="IE605" s="62"/>
      <c r="IF605" s="62"/>
      <c r="IG605" s="62"/>
      <c r="IH605" s="62"/>
      <c r="II605" s="62"/>
      <c r="IJ605" s="62"/>
      <c r="IK605" s="62"/>
      <c r="IL605" s="62"/>
      <c r="IM605" s="62"/>
      <c r="IN605" s="62"/>
      <c r="IO605" s="62"/>
      <c r="IP605" s="62"/>
      <c r="IQ605" s="62"/>
      <c r="IR605" s="62"/>
      <c r="IS605" s="62"/>
      <c r="IT605" s="62"/>
      <c r="IU605" s="62"/>
      <c r="IV605" s="62"/>
      <c r="IW605" s="62"/>
      <c r="IX605" s="62"/>
      <c r="IY605" s="62"/>
      <c r="IZ605" s="62"/>
      <c r="JA605" s="62"/>
      <c r="JB605" s="62"/>
      <c r="JC605" s="62"/>
      <c r="JD605" s="62"/>
      <c r="JE605" s="62"/>
      <c r="JF605" s="62"/>
      <c r="JG605" s="62"/>
      <c r="JH605" s="62"/>
      <c r="JI605" s="62"/>
      <c r="JJ605" s="62"/>
      <c r="JK605" s="62"/>
      <c r="JL605" s="62"/>
      <c r="JM605" s="62"/>
      <c r="JN605" s="62"/>
      <c r="JO605" s="62"/>
      <c r="JP605" s="62"/>
      <c r="JQ605" s="62"/>
      <c r="JR605" s="62"/>
      <c r="JS605" s="62"/>
      <c r="JT605" s="62"/>
      <c r="JU605" s="62"/>
      <c r="JV605" s="62"/>
      <c r="JW605" s="62"/>
      <c r="JX605" s="62"/>
      <c r="JY605" s="62"/>
      <c r="JZ605" s="62"/>
      <c r="KA605" s="62"/>
      <c r="KB605" s="62"/>
      <c r="KC605" s="62"/>
      <c r="KD605" s="62"/>
      <c r="KE605" s="62"/>
      <c r="KF605" s="62"/>
      <c r="KG605" s="62"/>
      <c r="KH605" s="62"/>
      <c r="KI605" s="62"/>
      <c r="KJ605" s="62"/>
      <c r="KK605" s="62"/>
      <c r="KL605" s="62"/>
      <c r="KM605" s="62"/>
    </row>
    <row r="606" spans="3:299" s="13" customFormat="1" x14ac:dyDescent="0.25">
      <c r="C606" s="62"/>
      <c r="D606" s="62"/>
      <c r="E606" s="62"/>
      <c r="F606" s="62"/>
      <c r="I606" s="14"/>
      <c r="J606" s="63"/>
      <c r="K606" s="14"/>
      <c r="L606" s="63"/>
      <c r="M606" s="63"/>
      <c r="Q606" s="51"/>
      <c r="BU606" s="62"/>
      <c r="BV606" s="62"/>
      <c r="BW606" s="62"/>
      <c r="BX606" s="62"/>
      <c r="BY606" s="62"/>
      <c r="BZ606" s="62"/>
      <c r="CA606" s="62"/>
      <c r="CB606" s="62"/>
      <c r="CC606" s="62"/>
      <c r="CD606" s="62"/>
      <c r="CE606" s="62"/>
      <c r="CF606" s="62"/>
      <c r="CG606" s="62"/>
      <c r="CH606" s="62"/>
      <c r="CI606" s="62"/>
      <c r="CJ606" s="62"/>
      <c r="CK606" s="62"/>
      <c r="CL606" s="62"/>
      <c r="CM606" s="62"/>
      <c r="CN606" s="62"/>
      <c r="CO606" s="62"/>
      <c r="CP606" s="62"/>
      <c r="CQ606" s="62"/>
      <c r="CR606" s="62"/>
      <c r="CS606" s="62"/>
      <c r="CT606" s="62"/>
      <c r="CU606" s="62"/>
      <c r="CV606" s="62"/>
      <c r="CW606" s="62"/>
      <c r="CX606" s="62"/>
      <c r="CY606" s="62"/>
      <c r="CZ606" s="62"/>
      <c r="DA606" s="62"/>
      <c r="DB606" s="62"/>
      <c r="DC606" s="62"/>
      <c r="DD606" s="62"/>
      <c r="DE606" s="62"/>
      <c r="DF606" s="62"/>
      <c r="DG606" s="62"/>
      <c r="DH606" s="62"/>
      <c r="DI606" s="62"/>
      <c r="DJ606" s="62"/>
      <c r="DK606" s="62"/>
      <c r="DL606" s="62"/>
      <c r="DM606" s="62"/>
      <c r="DN606" s="62"/>
      <c r="DO606" s="62"/>
      <c r="DP606" s="62"/>
      <c r="DQ606" s="62"/>
      <c r="DR606" s="62"/>
      <c r="DS606" s="62"/>
      <c r="DT606" s="62"/>
      <c r="DU606" s="62"/>
      <c r="DV606" s="62"/>
      <c r="DW606" s="62"/>
      <c r="DX606" s="62"/>
      <c r="DY606" s="62"/>
      <c r="DZ606" s="62"/>
      <c r="EA606" s="62"/>
      <c r="EB606" s="62"/>
      <c r="EC606" s="62"/>
      <c r="ED606" s="62"/>
      <c r="EE606" s="62"/>
      <c r="EF606" s="62"/>
      <c r="EG606" s="62"/>
      <c r="EH606" s="62"/>
      <c r="EI606" s="62"/>
      <c r="EJ606" s="62"/>
      <c r="EK606" s="62"/>
      <c r="EL606" s="62"/>
      <c r="EM606" s="62"/>
      <c r="EN606" s="62"/>
      <c r="EO606" s="62"/>
      <c r="EP606" s="62"/>
      <c r="EQ606" s="62"/>
      <c r="ER606" s="62"/>
      <c r="ES606" s="62"/>
      <c r="ET606" s="62"/>
      <c r="EU606" s="62"/>
      <c r="EV606" s="62"/>
      <c r="EW606" s="62"/>
      <c r="EX606" s="62"/>
      <c r="EY606" s="62"/>
      <c r="EZ606" s="62"/>
      <c r="FA606" s="62"/>
      <c r="FB606" s="62"/>
      <c r="FC606" s="62"/>
      <c r="FD606" s="62"/>
      <c r="FE606" s="62"/>
      <c r="FF606" s="62"/>
      <c r="FG606" s="62"/>
      <c r="FH606" s="62"/>
      <c r="FI606" s="62"/>
      <c r="FJ606" s="62"/>
      <c r="FK606" s="62"/>
      <c r="FL606" s="62"/>
      <c r="FM606" s="62"/>
      <c r="FN606" s="62"/>
      <c r="FO606" s="62"/>
      <c r="FP606" s="62"/>
      <c r="FQ606" s="62"/>
      <c r="FR606" s="62"/>
      <c r="FS606" s="62"/>
      <c r="FT606" s="62"/>
      <c r="FU606" s="62"/>
      <c r="FV606" s="62"/>
      <c r="FW606" s="62"/>
      <c r="FX606" s="62"/>
      <c r="FY606" s="62"/>
      <c r="FZ606" s="62"/>
      <c r="GA606" s="62"/>
      <c r="GB606" s="62"/>
      <c r="GC606" s="62"/>
      <c r="GD606" s="62"/>
      <c r="GE606" s="62"/>
      <c r="GF606" s="62"/>
      <c r="GG606" s="62"/>
      <c r="GH606" s="62"/>
      <c r="GI606" s="62"/>
      <c r="GJ606" s="62"/>
      <c r="GK606" s="62"/>
      <c r="GL606" s="62"/>
      <c r="GM606" s="62"/>
      <c r="GN606" s="62"/>
      <c r="GO606" s="62"/>
      <c r="GP606" s="62"/>
      <c r="GQ606" s="62"/>
      <c r="GR606" s="62"/>
      <c r="GS606" s="62"/>
      <c r="GT606" s="62"/>
      <c r="GU606" s="62"/>
      <c r="GV606" s="62"/>
      <c r="GW606" s="62"/>
      <c r="GX606" s="62"/>
      <c r="GY606" s="62"/>
      <c r="GZ606" s="62"/>
      <c r="HA606" s="62"/>
      <c r="HB606" s="62"/>
      <c r="HC606" s="62"/>
      <c r="HD606" s="62"/>
      <c r="HE606" s="62"/>
      <c r="HF606" s="62"/>
      <c r="HG606" s="62"/>
      <c r="HH606" s="62"/>
      <c r="HI606" s="62"/>
      <c r="HJ606" s="62"/>
      <c r="HK606" s="62"/>
      <c r="HL606" s="62"/>
      <c r="HM606" s="62"/>
      <c r="HN606" s="62"/>
      <c r="HO606" s="62"/>
      <c r="HP606" s="62"/>
      <c r="HQ606" s="62"/>
      <c r="HR606" s="62"/>
      <c r="HS606" s="62"/>
      <c r="HT606" s="62"/>
      <c r="HU606" s="62"/>
      <c r="HV606" s="62"/>
      <c r="HW606" s="62"/>
      <c r="HX606" s="62"/>
      <c r="HY606" s="62"/>
      <c r="HZ606" s="62"/>
      <c r="IA606" s="62"/>
      <c r="IB606" s="62"/>
      <c r="IC606" s="62"/>
      <c r="ID606" s="62"/>
      <c r="IE606" s="62"/>
      <c r="IF606" s="62"/>
      <c r="IG606" s="62"/>
      <c r="IH606" s="62"/>
      <c r="II606" s="62"/>
      <c r="IJ606" s="62"/>
      <c r="IK606" s="62"/>
      <c r="IL606" s="62"/>
      <c r="IM606" s="62"/>
      <c r="IN606" s="62"/>
      <c r="IO606" s="62"/>
      <c r="IP606" s="62"/>
      <c r="IQ606" s="62"/>
      <c r="IR606" s="62"/>
      <c r="IS606" s="62"/>
      <c r="IT606" s="62"/>
      <c r="IU606" s="62"/>
      <c r="IV606" s="62"/>
      <c r="IW606" s="62"/>
      <c r="IX606" s="62"/>
      <c r="IY606" s="62"/>
      <c r="IZ606" s="62"/>
      <c r="JA606" s="62"/>
      <c r="JB606" s="62"/>
      <c r="JC606" s="62"/>
      <c r="JD606" s="62"/>
      <c r="JE606" s="62"/>
      <c r="JF606" s="62"/>
      <c r="JG606" s="62"/>
      <c r="JH606" s="62"/>
      <c r="JI606" s="62"/>
      <c r="JJ606" s="62"/>
      <c r="JK606" s="62"/>
      <c r="JL606" s="62"/>
      <c r="JM606" s="62"/>
      <c r="JN606" s="62"/>
      <c r="JO606" s="62"/>
      <c r="JP606" s="62"/>
      <c r="JQ606" s="62"/>
      <c r="JR606" s="62"/>
      <c r="JS606" s="62"/>
      <c r="JT606" s="62"/>
      <c r="JU606" s="62"/>
      <c r="JV606" s="62"/>
      <c r="JW606" s="62"/>
      <c r="JX606" s="62"/>
      <c r="JY606" s="62"/>
      <c r="JZ606" s="62"/>
      <c r="KA606" s="62"/>
      <c r="KB606" s="62"/>
      <c r="KC606" s="62"/>
      <c r="KD606" s="62"/>
      <c r="KE606" s="62"/>
      <c r="KF606" s="62"/>
      <c r="KG606" s="62"/>
      <c r="KH606" s="62"/>
      <c r="KI606" s="62"/>
      <c r="KJ606" s="62"/>
      <c r="KK606" s="62"/>
      <c r="KL606" s="62"/>
      <c r="KM606" s="62"/>
    </row>
    <row r="607" spans="3:299" s="13" customFormat="1" x14ac:dyDescent="0.25">
      <c r="C607" s="62"/>
      <c r="D607" s="62"/>
      <c r="E607" s="62"/>
      <c r="F607" s="62"/>
      <c r="I607" s="14"/>
      <c r="J607" s="63"/>
      <c r="K607" s="14"/>
      <c r="L607" s="63"/>
      <c r="M607" s="63"/>
      <c r="Q607" s="51"/>
      <c r="BU607" s="62"/>
      <c r="BV607" s="62"/>
      <c r="BW607" s="62"/>
      <c r="BX607" s="62"/>
      <c r="BY607" s="62"/>
      <c r="BZ607" s="62"/>
      <c r="CA607" s="62"/>
      <c r="CB607" s="62"/>
      <c r="CC607" s="62"/>
      <c r="CD607" s="62"/>
      <c r="CE607" s="62"/>
      <c r="CF607" s="62"/>
      <c r="CG607" s="62"/>
      <c r="CH607" s="62"/>
      <c r="CI607" s="62"/>
      <c r="CJ607" s="62"/>
      <c r="CK607" s="62"/>
      <c r="CL607" s="62"/>
      <c r="CM607" s="62"/>
      <c r="CN607" s="62"/>
      <c r="CO607" s="62"/>
      <c r="CP607" s="62"/>
      <c r="CQ607" s="62"/>
      <c r="CR607" s="62"/>
      <c r="CS607" s="62"/>
      <c r="CT607" s="62"/>
      <c r="CU607" s="62"/>
      <c r="CV607" s="62"/>
      <c r="CW607" s="62"/>
      <c r="CX607" s="62"/>
      <c r="CY607" s="62"/>
      <c r="CZ607" s="62"/>
      <c r="DA607" s="62"/>
      <c r="DB607" s="62"/>
      <c r="DC607" s="62"/>
      <c r="DD607" s="62"/>
      <c r="DE607" s="62"/>
      <c r="DF607" s="62"/>
      <c r="DG607" s="62"/>
      <c r="DH607" s="62"/>
      <c r="DI607" s="62"/>
      <c r="DJ607" s="62"/>
      <c r="DK607" s="62"/>
      <c r="DL607" s="62"/>
      <c r="DM607" s="62"/>
      <c r="DN607" s="62"/>
      <c r="DO607" s="62"/>
      <c r="DP607" s="62"/>
      <c r="DQ607" s="62"/>
      <c r="DR607" s="62"/>
      <c r="DS607" s="62"/>
      <c r="DT607" s="62"/>
      <c r="DU607" s="62"/>
      <c r="DV607" s="62"/>
      <c r="DW607" s="62"/>
      <c r="DX607" s="62"/>
      <c r="DY607" s="62"/>
      <c r="DZ607" s="62"/>
      <c r="EA607" s="62"/>
      <c r="EB607" s="62"/>
      <c r="EC607" s="62"/>
      <c r="ED607" s="62"/>
      <c r="EE607" s="62"/>
      <c r="EF607" s="62"/>
      <c r="EG607" s="62"/>
      <c r="EH607" s="62"/>
      <c r="EI607" s="62"/>
      <c r="EJ607" s="62"/>
      <c r="EK607" s="62"/>
      <c r="EL607" s="62"/>
      <c r="EM607" s="62"/>
      <c r="EN607" s="62"/>
      <c r="EO607" s="62"/>
      <c r="EP607" s="62"/>
      <c r="EQ607" s="62"/>
      <c r="ER607" s="62"/>
      <c r="ES607" s="62"/>
      <c r="ET607" s="62"/>
      <c r="EU607" s="62"/>
      <c r="EV607" s="62"/>
      <c r="EW607" s="62"/>
      <c r="EX607" s="62"/>
      <c r="EY607" s="62"/>
      <c r="EZ607" s="62"/>
      <c r="FA607" s="62"/>
      <c r="FB607" s="62"/>
      <c r="FC607" s="62"/>
      <c r="FD607" s="62"/>
      <c r="FE607" s="62"/>
      <c r="FF607" s="62"/>
      <c r="FG607" s="62"/>
      <c r="FH607" s="62"/>
      <c r="FI607" s="62"/>
      <c r="FJ607" s="62"/>
      <c r="FK607" s="62"/>
      <c r="FL607" s="62"/>
      <c r="FM607" s="62"/>
      <c r="FN607" s="62"/>
      <c r="FO607" s="62"/>
      <c r="FP607" s="62"/>
      <c r="FQ607" s="62"/>
      <c r="FR607" s="62"/>
      <c r="FS607" s="62"/>
      <c r="FT607" s="62"/>
      <c r="FU607" s="62"/>
      <c r="FV607" s="62"/>
      <c r="FW607" s="62"/>
      <c r="FX607" s="62"/>
      <c r="FY607" s="62"/>
      <c r="FZ607" s="62"/>
      <c r="GA607" s="62"/>
      <c r="GB607" s="62"/>
      <c r="GC607" s="62"/>
      <c r="GD607" s="62"/>
      <c r="GE607" s="62"/>
      <c r="GF607" s="62"/>
      <c r="GG607" s="62"/>
      <c r="GH607" s="62"/>
      <c r="GI607" s="62"/>
      <c r="GJ607" s="62"/>
      <c r="GK607" s="62"/>
      <c r="GL607" s="62"/>
      <c r="GM607" s="62"/>
      <c r="GN607" s="62"/>
      <c r="GO607" s="62"/>
      <c r="GP607" s="62"/>
      <c r="GQ607" s="62"/>
      <c r="GR607" s="62"/>
      <c r="GS607" s="62"/>
      <c r="GT607" s="62"/>
      <c r="GU607" s="62"/>
      <c r="GV607" s="62"/>
      <c r="GW607" s="62"/>
      <c r="GX607" s="62"/>
      <c r="GY607" s="62"/>
      <c r="GZ607" s="62"/>
      <c r="HA607" s="62"/>
      <c r="HB607" s="62"/>
      <c r="HC607" s="62"/>
      <c r="HD607" s="62"/>
      <c r="HE607" s="62"/>
      <c r="HF607" s="62"/>
      <c r="HG607" s="62"/>
      <c r="HH607" s="62"/>
      <c r="HI607" s="62"/>
      <c r="HJ607" s="62"/>
      <c r="HK607" s="62"/>
      <c r="HL607" s="62"/>
      <c r="HM607" s="62"/>
      <c r="HN607" s="62"/>
      <c r="HO607" s="62"/>
      <c r="HP607" s="62"/>
      <c r="HQ607" s="62"/>
      <c r="HR607" s="62"/>
      <c r="HS607" s="62"/>
      <c r="HT607" s="62"/>
      <c r="HU607" s="62"/>
      <c r="HV607" s="62"/>
      <c r="HW607" s="62"/>
      <c r="HX607" s="62"/>
      <c r="HY607" s="62"/>
      <c r="HZ607" s="62"/>
      <c r="IA607" s="62"/>
      <c r="IB607" s="62"/>
      <c r="IC607" s="62"/>
      <c r="ID607" s="62"/>
      <c r="IE607" s="62"/>
      <c r="IF607" s="62"/>
      <c r="IG607" s="62"/>
      <c r="IH607" s="62"/>
      <c r="II607" s="62"/>
      <c r="IJ607" s="62"/>
      <c r="IK607" s="62"/>
      <c r="IL607" s="62"/>
      <c r="IM607" s="62"/>
      <c r="IN607" s="62"/>
      <c r="IO607" s="62"/>
      <c r="IP607" s="62"/>
      <c r="IQ607" s="62"/>
      <c r="IR607" s="62"/>
      <c r="IS607" s="62"/>
      <c r="IT607" s="62"/>
      <c r="IU607" s="62"/>
      <c r="IV607" s="62"/>
      <c r="IW607" s="62"/>
      <c r="IX607" s="62"/>
      <c r="IY607" s="62"/>
      <c r="IZ607" s="62"/>
      <c r="JA607" s="62"/>
      <c r="JB607" s="62"/>
      <c r="JC607" s="62"/>
      <c r="JD607" s="62"/>
      <c r="JE607" s="62"/>
      <c r="JF607" s="62"/>
      <c r="JG607" s="62"/>
      <c r="JH607" s="62"/>
      <c r="JI607" s="62"/>
      <c r="JJ607" s="62"/>
      <c r="JK607" s="62"/>
      <c r="JL607" s="62"/>
      <c r="JM607" s="62"/>
      <c r="JN607" s="62"/>
      <c r="JO607" s="62"/>
      <c r="JP607" s="62"/>
      <c r="JQ607" s="62"/>
      <c r="JR607" s="62"/>
      <c r="JS607" s="62"/>
      <c r="JT607" s="62"/>
      <c r="JU607" s="62"/>
      <c r="JV607" s="62"/>
      <c r="JW607" s="62"/>
      <c r="JX607" s="62"/>
      <c r="JY607" s="62"/>
      <c r="JZ607" s="62"/>
      <c r="KA607" s="62"/>
      <c r="KB607" s="62"/>
      <c r="KC607" s="62"/>
      <c r="KD607" s="62"/>
      <c r="KE607" s="62"/>
      <c r="KF607" s="62"/>
      <c r="KG607" s="62"/>
      <c r="KH607" s="62"/>
      <c r="KI607" s="62"/>
      <c r="KJ607" s="62"/>
      <c r="KK607" s="62"/>
      <c r="KL607" s="62"/>
      <c r="KM607" s="62"/>
    </row>
    <row r="608" spans="3:299" s="13" customFormat="1" x14ac:dyDescent="0.25">
      <c r="C608" s="62"/>
      <c r="D608" s="62"/>
      <c r="E608" s="62"/>
      <c r="F608" s="62"/>
      <c r="I608" s="14"/>
      <c r="J608" s="63"/>
      <c r="K608" s="14"/>
      <c r="L608" s="63"/>
      <c r="M608" s="63"/>
      <c r="Q608" s="51"/>
      <c r="BU608" s="62"/>
      <c r="BV608" s="62"/>
      <c r="BW608" s="62"/>
      <c r="BX608" s="62"/>
      <c r="BY608" s="62"/>
      <c r="BZ608" s="62"/>
      <c r="CA608" s="62"/>
      <c r="CB608" s="62"/>
      <c r="CC608" s="62"/>
      <c r="CD608" s="62"/>
      <c r="CE608" s="62"/>
      <c r="CF608" s="62"/>
      <c r="CG608" s="62"/>
      <c r="CH608" s="62"/>
      <c r="CI608" s="62"/>
      <c r="CJ608" s="62"/>
      <c r="CK608" s="62"/>
      <c r="CL608" s="62"/>
      <c r="CM608" s="62"/>
      <c r="CN608" s="62"/>
      <c r="CO608" s="62"/>
      <c r="CP608" s="62"/>
      <c r="CQ608" s="62"/>
      <c r="CR608" s="62"/>
      <c r="CS608" s="62"/>
      <c r="CT608" s="62"/>
      <c r="CU608" s="62"/>
      <c r="CV608" s="62"/>
      <c r="CW608" s="62"/>
      <c r="CX608" s="62"/>
      <c r="CY608" s="62"/>
      <c r="CZ608" s="62"/>
      <c r="DA608" s="62"/>
      <c r="DB608" s="62"/>
      <c r="DC608" s="62"/>
      <c r="DD608" s="62"/>
      <c r="DE608" s="62"/>
      <c r="DF608" s="62"/>
      <c r="DG608" s="62"/>
      <c r="DH608" s="62"/>
      <c r="DI608" s="62"/>
      <c r="DJ608" s="62"/>
      <c r="DK608" s="62"/>
      <c r="DL608" s="62"/>
      <c r="DM608" s="62"/>
      <c r="DN608" s="62"/>
      <c r="DO608" s="62"/>
      <c r="DP608" s="62"/>
      <c r="DQ608" s="62"/>
      <c r="DR608" s="62"/>
      <c r="DS608" s="62"/>
      <c r="DT608" s="62"/>
      <c r="DU608" s="62"/>
      <c r="DV608" s="62"/>
      <c r="DW608" s="62"/>
      <c r="DX608" s="62"/>
      <c r="DY608" s="62"/>
      <c r="DZ608" s="62"/>
      <c r="EA608" s="62"/>
      <c r="EB608" s="62"/>
      <c r="EC608" s="62"/>
      <c r="ED608" s="62"/>
      <c r="EE608" s="62"/>
      <c r="EF608" s="62"/>
      <c r="EG608" s="62"/>
      <c r="EH608" s="62"/>
      <c r="EI608" s="62"/>
      <c r="EJ608" s="62"/>
      <c r="EK608" s="62"/>
      <c r="EL608" s="62"/>
      <c r="EM608" s="62"/>
      <c r="EN608" s="62"/>
      <c r="EO608" s="62"/>
      <c r="EP608" s="62"/>
      <c r="EQ608" s="62"/>
      <c r="ER608" s="62"/>
      <c r="ES608" s="62"/>
      <c r="ET608" s="62"/>
      <c r="EU608" s="62"/>
      <c r="EV608" s="62"/>
      <c r="EW608" s="62"/>
      <c r="EX608" s="62"/>
      <c r="EY608" s="62"/>
      <c r="EZ608" s="62"/>
      <c r="FA608" s="62"/>
      <c r="FB608" s="62"/>
      <c r="FC608" s="62"/>
      <c r="FD608" s="62"/>
      <c r="FE608" s="62"/>
      <c r="FF608" s="62"/>
      <c r="FG608" s="62"/>
      <c r="FH608" s="62"/>
      <c r="FI608" s="62"/>
      <c r="FJ608" s="62"/>
      <c r="FK608" s="62"/>
      <c r="FL608" s="62"/>
      <c r="FM608" s="62"/>
      <c r="FN608" s="62"/>
      <c r="FO608" s="62"/>
      <c r="FP608" s="62"/>
      <c r="FQ608" s="62"/>
      <c r="FR608" s="62"/>
      <c r="FS608" s="62"/>
      <c r="FT608" s="62"/>
      <c r="FU608" s="62"/>
      <c r="FV608" s="62"/>
      <c r="FW608" s="62"/>
      <c r="FX608" s="62"/>
      <c r="FY608" s="62"/>
      <c r="FZ608" s="62"/>
      <c r="GA608" s="62"/>
      <c r="GB608" s="62"/>
      <c r="GC608" s="62"/>
      <c r="GD608" s="62"/>
      <c r="GE608" s="62"/>
      <c r="GF608" s="62"/>
      <c r="GG608" s="62"/>
      <c r="GH608" s="62"/>
      <c r="GI608" s="62"/>
      <c r="GJ608" s="62"/>
      <c r="GK608" s="62"/>
      <c r="GL608" s="62"/>
      <c r="GM608" s="62"/>
      <c r="GN608" s="62"/>
      <c r="GO608" s="62"/>
      <c r="GP608" s="62"/>
      <c r="GQ608" s="62"/>
      <c r="GR608" s="62"/>
      <c r="GS608" s="62"/>
      <c r="GT608" s="62"/>
      <c r="GU608" s="62"/>
      <c r="GV608" s="62"/>
      <c r="GW608" s="62"/>
      <c r="GX608" s="62"/>
      <c r="GY608" s="62"/>
      <c r="GZ608" s="62"/>
      <c r="HA608" s="62"/>
      <c r="HB608" s="62"/>
      <c r="HC608" s="62"/>
      <c r="HD608" s="62"/>
      <c r="HE608" s="62"/>
      <c r="HF608" s="62"/>
      <c r="HG608" s="62"/>
      <c r="HH608" s="62"/>
      <c r="HI608" s="62"/>
      <c r="HJ608" s="62"/>
      <c r="HK608" s="62"/>
      <c r="HL608" s="62"/>
      <c r="HM608" s="62"/>
      <c r="HN608" s="62"/>
      <c r="HO608" s="62"/>
      <c r="HP608" s="62"/>
      <c r="HQ608" s="62"/>
      <c r="HR608" s="62"/>
      <c r="HS608" s="62"/>
      <c r="HT608" s="62"/>
      <c r="HU608" s="62"/>
      <c r="HV608" s="62"/>
      <c r="HW608" s="62"/>
      <c r="HX608" s="62"/>
      <c r="HY608" s="62"/>
      <c r="HZ608" s="62"/>
      <c r="IA608" s="62"/>
      <c r="IB608" s="62"/>
      <c r="IC608" s="62"/>
      <c r="ID608" s="62"/>
      <c r="IE608" s="62"/>
      <c r="IF608" s="62"/>
      <c r="IG608" s="62"/>
      <c r="IH608" s="62"/>
      <c r="II608" s="62"/>
      <c r="IJ608" s="62"/>
      <c r="IK608" s="62"/>
      <c r="IL608" s="62"/>
      <c r="IM608" s="62"/>
      <c r="IN608" s="62"/>
      <c r="IO608" s="62"/>
      <c r="IP608" s="62"/>
      <c r="IQ608" s="62"/>
      <c r="IR608" s="62"/>
      <c r="IS608" s="62"/>
      <c r="IT608" s="62"/>
      <c r="IU608" s="62"/>
      <c r="IV608" s="62"/>
      <c r="IW608" s="62"/>
      <c r="IX608" s="62"/>
      <c r="IY608" s="62"/>
      <c r="IZ608" s="62"/>
      <c r="JA608" s="62"/>
      <c r="JB608" s="62"/>
      <c r="JC608" s="62"/>
      <c r="JD608" s="62"/>
      <c r="JE608" s="62"/>
      <c r="JF608" s="62"/>
      <c r="JG608" s="62"/>
      <c r="JH608" s="62"/>
      <c r="JI608" s="62"/>
      <c r="JJ608" s="62"/>
      <c r="JK608" s="62"/>
      <c r="JL608" s="62"/>
      <c r="JM608" s="62"/>
      <c r="JN608" s="62"/>
      <c r="JO608" s="62"/>
      <c r="JP608" s="62"/>
      <c r="JQ608" s="62"/>
      <c r="JR608" s="62"/>
      <c r="JS608" s="62"/>
      <c r="JT608" s="62"/>
      <c r="JU608" s="62"/>
      <c r="JV608" s="62"/>
      <c r="JW608" s="62"/>
      <c r="JX608" s="62"/>
      <c r="JY608" s="62"/>
      <c r="JZ608" s="62"/>
      <c r="KA608" s="62"/>
      <c r="KB608" s="62"/>
      <c r="KC608" s="62"/>
      <c r="KD608" s="62"/>
      <c r="KE608" s="62"/>
      <c r="KF608" s="62"/>
      <c r="KG608" s="62"/>
      <c r="KH608" s="62"/>
      <c r="KI608" s="62"/>
      <c r="KJ608" s="62"/>
      <c r="KK608" s="62"/>
      <c r="KL608" s="62"/>
      <c r="KM608" s="62"/>
    </row>
    <row r="609" spans="3:299" s="13" customFormat="1" x14ac:dyDescent="0.25">
      <c r="C609" s="62"/>
      <c r="D609" s="62"/>
      <c r="E609" s="62"/>
      <c r="F609" s="62"/>
      <c r="I609" s="14"/>
      <c r="J609" s="63"/>
      <c r="K609" s="14"/>
      <c r="L609" s="63"/>
      <c r="M609" s="63"/>
      <c r="Q609" s="51"/>
      <c r="BU609" s="62"/>
      <c r="BV609" s="62"/>
      <c r="BW609" s="62"/>
      <c r="BX609" s="62"/>
      <c r="BY609" s="62"/>
      <c r="BZ609" s="62"/>
      <c r="CA609" s="62"/>
      <c r="CB609" s="62"/>
      <c r="CC609" s="62"/>
      <c r="CD609" s="62"/>
      <c r="CE609" s="62"/>
      <c r="CF609" s="62"/>
      <c r="CG609" s="62"/>
      <c r="CH609" s="62"/>
      <c r="CI609" s="62"/>
      <c r="CJ609" s="62"/>
      <c r="CK609" s="62"/>
      <c r="CL609" s="62"/>
      <c r="CM609" s="62"/>
      <c r="CN609" s="62"/>
      <c r="CO609" s="62"/>
      <c r="CP609" s="62"/>
      <c r="CQ609" s="62"/>
      <c r="CR609" s="62"/>
      <c r="CS609" s="62"/>
      <c r="CT609" s="62"/>
      <c r="CU609" s="62"/>
      <c r="CV609" s="62"/>
      <c r="CW609" s="62"/>
      <c r="CX609" s="62"/>
      <c r="CY609" s="62"/>
      <c r="CZ609" s="62"/>
      <c r="DA609" s="62"/>
      <c r="DB609" s="62"/>
      <c r="DC609" s="62"/>
      <c r="DD609" s="62"/>
      <c r="DE609" s="62"/>
      <c r="DF609" s="62"/>
      <c r="DG609" s="62"/>
      <c r="DH609" s="62"/>
      <c r="DI609" s="62"/>
      <c r="DJ609" s="62"/>
      <c r="DK609" s="62"/>
      <c r="DL609" s="62"/>
      <c r="DM609" s="62"/>
      <c r="DN609" s="62"/>
      <c r="DO609" s="62"/>
      <c r="DP609" s="62"/>
      <c r="DQ609" s="62"/>
      <c r="DR609" s="62"/>
      <c r="DS609" s="62"/>
      <c r="DT609" s="62"/>
      <c r="DU609" s="62"/>
      <c r="DV609" s="62"/>
      <c r="DW609" s="62"/>
      <c r="DX609" s="62"/>
      <c r="DY609" s="62"/>
      <c r="DZ609" s="62"/>
      <c r="EA609" s="62"/>
      <c r="EB609" s="62"/>
      <c r="EC609" s="62"/>
      <c r="ED609" s="62"/>
      <c r="EE609" s="62"/>
      <c r="EF609" s="62"/>
      <c r="EG609" s="62"/>
      <c r="EH609" s="62"/>
      <c r="EI609" s="62"/>
      <c r="EJ609" s="62"/>
      <c r="EK609" s="62"/>
      <c r="EL609" s="62"/>
      <c r="EM609" s="62"/>
      <c r="EN609" s="62"/>
      <c r="EO609" s="62"/>
      <c r="EP609" s="62"/>
      <c r="EQ609" s="62"/>
      <c r="ER609" s="62"/>
      <c r="ES609" s="62"/>
      <c r="ET609" s="62"/>
      <c r="EU609" s="62"/>
      <c r="EV609" s="62"/>
      <c r="EW609" s="62"/>
      <c r="EX609" s="62"/>
      <c r="EY609" s="62"/>
      <c r="EZ609" s="62"/>
      <c r="FA609" s="62"/>
      <c r="FB609" s="62"/>
      <c r="FC609" s="62"/>
      <c r="FD609" s="62"/>
      <c r="FE609" s="62"/>
      <c r="FF609" s="62"/>
      <c r="FG609" s="62"/>
      <c r="FH609" s="62"/>
      <c r="FI609" s="62"/>
      <c r="FJ609" s="62"/>
      <c r="FK609" s="62"/>
      <c r="FL609" s="62"/>
      <c r="FM609" s="62"/>
      <c r="FN609" s="62"/>
      <c r="FO609" s="62"/>
      <c r="FP609" s="62"/>
      <c r="FQ609" s="62"/>
      <c r="FR609" s="62"/>
      <c r="FS609" s="62"/>
      <c r="FT609" s="62"/>
      <c r="FU609" s="62"/>
      <c r="FV609" s="62"/>
      <c r="FW609" s="62"/>
      <c r="FX609" s="62"/>
      <c r="FY609" s="62"/>
      <c r="FZ609" s="62"/>
      <c r="GA609" s="62"/>
      <c r="GB609" s="62"/>
      <c r="GC609" s="62"/>
      <c r="GD609" s="62"/>
      <c r="GE609" s="62"/>
      <c r="GF609" s="62"/>
      <c r="GG609" s="62"/>
      <c r="GH609" s="62"/>
      <c r="GI609" s="62"/>
      <c r="GJ609" s="62"/>
      <c r="GK609" s="62"/>
      <c r="GL609" s="62"/>
      <c r="GM609" s="62"/>
      <c r="GN609" s="62"/>
      <c r="GO609" s="62"/>
      <c r="GP609" s="62"/>
      <c r="GQ609" s="62"/>
      <c r="GR609" s="62"/>
      <c r="GS609" s="62"/>
      <c r="GT609" s="62"/>
      <c r="GU609" s="62"/>
      <c r="GV609" s="62"/>
      <c r="GW609" s="62"/>
      <c r="GX609" s="62"/>
      <c r="GY609" s="62"/>
      <c r="GZ609" s="62"/>
      <c r="HA609" s="62"/>
      <c r="HB609" s="62"/>
      <c r="HC609" s="62"/>
      <c r="HD609" s="62"/>
      <c r="HE609" s="62"/>
      <c r="HF609" s="62"/>
      <c r="HG609" s="62"/>
      <c r="HH609" s="62"/>
      <c r="HI609" s="62"/>
      <c r="HJ609" s="62"/>
      <c r="HK609" s="62"/>
      <c r="HL609" s="62"/>
      <c r="HM609" s="62"/>
      <c r="HN609" s="62"/>
      <c r="HO609" s="62"/>
      <c r="HP609" s="62"/>
      <c r="HQ609" s="62"/>
      <c r="HR609" s="62"/>
      <c r="HS609" s="62"/>
      <c r="HT609" s="62"/>
      <c r="HU609" s="62"/>
      <c r="HV609" s="62"/>
      <c r="HW609" s="62"/>
      <c r="HX609" s="62"/>
      <c r="HY609" s="62"/>
      <c r="HZ609" s="62"/>
      <c r="IA609" s="62"/>
      <c r="IB609" s="62"/>
      <c r="IC609" s="62"/>
      <c r="ID609" s="62"/>
      <c r="IE609" s="62"/>
      <c r="IF609" s="62"/>
      <c r="IG609" s="62"/>
      <c r="IH609" s="62"/>
      <c r="II609" s="62"/>
      <c r="IJ609" s="62"/>
      <c r="IK609" s="62"/>
      <c r="IL609" s="62"/>
      <c r="IM609" s="62"/>
      <c r="IN609" s="62"/>
      <c r="IO609" s="62"/>
      <c r="IP609" s="62"/>
      <c r="IQ609" s="62"/>
      <c r="IR609" s="62"/>
      <c r="IS609" s="62"/>
      <c r="IT609" s="62"/>
      <c r="IU609" s="62"/>
      <c r="IV609" s="62"/>
      <c r="IW609" s="62"/>
      <c r="IX609" s="62"/>
      <c r="IY609" s="62"/>
      <c r="IZ609" s="62"/>
      <c r="JA609" s="62"/>
      <c r="JB609" s="62"/>
      <c r="JC609" s="62"/>
      <c r="JD609" s="62"/>
      <c r="JE609" s="62"/>
      <c r="JF609" s="62"/>
      <c r="JG609" s="62"/>
      <c r="JH609" s="62"/>
      <c r="JI609" s="62"/>
      <c r="JJ609" s="62"/>
      <c r="JK609" s="62"/>
      <c r="JL609" s="62"/>
      <c r="JM609" s="62"/>
      <c r="JN609" s="62"/>
      <c r="JO609" s="62"/>
      <c r="JP609" s="62"/>
      <c r="JQ609" s="62"/>
      <c r="JR609" s="62"/>
      <c r="JS609" s="62"/>
      <c r="JT609" s="62"/>
      <c r="JU609" s="62"/>
      <c r="JV609" s="62"/>
      <c r="JW609" s="62"/>
      <c r="JX609" s="62"/>
      <c r="JY609" s="62"/>
      <c r="JZ609" s="62"/>
      <c r="KA609" s="62"/>
      <c r="KB609" s="62"/>
      <c r="KC609" s="62"/>
      <c r="KD609" s="62"/>
      <c r="KE609" s="62"/>
      <c r="KF609" s="62"/>
      <c r="KG609" s="62"/>
      <c r="KH609" s="62"/>
      <c r="KI609" s="62"/>
      <c r="KJ609" s="62"/>
      <c r="KK609" s="62"/>
      <c r="KL609" s="62"/>
      <c r="KM609" s="62"/>
    </row>
    <row r="610" spans="3:299" s="13" customFormat="1" x14ac:dyDescent="0.25">
      <c r="C610" s="62"/>
      <c r="D610" s="62"/>
      <c r="E610" s="62"/>
      <c r="F610" s="62"/>
      <c r="I610" s="14"/>
      <c r="J610" s="63"/>
      <c r="K610" s="14"/>
      <c r="L610" s="63"/>
      <c r="M610" s="63"/>
      <c r="Q610" s="51"/>
      <c r="BU610" s="62"/>
      <c r="BV610" s="62"/>
      <c r="BW610" s="62"/>
      <c r="BX610" s="62"/>
      <c r="BY610" s="62"/>
      <c r="BZ610" s="62"/>
      <c r="CA610" s="62"/>
      <c r="CB610" s="62"/>
      <c r="CC610" s="62"/>
      <c r="CD610" s="62"/>
      <c r="CE610" s="62"/>
      <c r="CF610" s="62"/>
      <c r="CG610" s="62"/>
      <c r="CH610" s="62"/>
      <c r="CI610" s="62"/>
      <c r="CJ610" s="62"/>
      <c r="CK610" s="62"/>
      <c r="CL610" s="62"/>
      <c r="CM610" s="62"/>
      <c r="CN610" s="62"/>
      <c r="CO610" s="62"/>
      <c r="CP610" s="62"/>
      <c r="CQ610" s="62"/>
      <c r="CR610" s="62"/>
      <c r="CS610" s="62"/>
      <c r="CT610" s="62"/>
      <c r="CU610" s="62"/>
      <c r="CV610" s="62"/>
      <c r="CW610" s="62"/>
      <c r="CX610" s="62"/>
      <c r="CY610" s="62"/>
      <c r="CZ610" s="62"/>
      <c r="DA610" s="62"/>
      <c r="DB610" s="62"/>
      <c r="DC610" s="62"/>
      <c r="DD610" s="62"/>
      <c r="DE610" s="62"/>
      <c r="DF610" s="62"/>
      <c r="DG610" s="62"/>
      <c r="DH610" s="62"/>
      <c r="DI610" s="62"/>
      <c r="DJ610" s="62"/>
      <c r="DK610" s="62"/>
      <c r="DL610" s="62"/>
      <c r="DM610" s="62"/>
      <c r="DN610" s="62"/>
      <c r="DO610" s="62"/>
      <c r="DP610" s="62"/>
      <c r="DQ610" s="62"/>
      <c r="DR610" s="62"/>
      <c r="DS610" s="62"/>
      <c r="DT610" s="62"/>
      <c r="DU610" s="62"/>
      <c r="DV610" s="62"/>
      <c r="DW610" s="62"/>
      <c r="DX610" s="62"/>
      <c r="DY610" s="62"/>
      <c r="DZ610" s="62"/>
      <c r="EA610" s="62"/>
      <c r="EB610" s="62"/>
      <c r="EC610" s="62"/>
      <c r="ED610" s="62"/>
      <c r="EE610" s="62"/>
      <c r="EF610" s="62"/>
      <c r="EG610" s="62"/>
      <c r="EH610" s="62"/>
      <c r="EI610" s="62"/>
      <c r="EJ610" s="62"/>
      <c r="EK610" s="62"/>
      <c r="EL610" s="62"/>
      <c r="EM610" s="62"/>
      <c r="EN610" s="62"/>
      <c r="EO610" s="62"/>
      <c r="EP610" s="62"/>
      <c r="EQ610" s="62"/>
      <c r="ER610" s="62"/>
      <c r="ES610" s="62"/>
      <c r="ET610" s="62"/>
      <c r="EU610" s="62"/>
      <c r="EV610" s="62"/>
      <c r="EW610" s="62"/>
      <c r="EX610" s="62"/>
      <c r="EY610" s="62"/>
      <c r="EZ610" s="62"/>
      <c r="FA610" s="62"/>
      <c r="FB610" s="62"/>
      <c r="FC610" s="62"/>
      <c r="FD610" s="62"/>
      <c r="FE610" s="62"/>
      <c r="FF610" s="62"/>
      <c r="FG610" s="62"/>
      <c r="FH610" s="62"/>
      <c r="FI610" s="62"/>
      <c r="FJ610" s="62"/>
      <c r="FK610" s="62"/>
      <c r="FL610" s="62"/>
      <c r="FM610" s="62"/>
      <c r="FN610" s="62"/>
      <c r="FO610" s="62"/>
      <c r="FP610" s="62"/>
      <c r="FQ610" s="62"/>
      <c r="FR610" s="62"/>
      <c r="FS610" s="62"/>
      <c r="FT610" s="62"/>
      <c r="FU610" s="62"/>
      <c r="FV610" s="62"/>
      <c r="FW610" s="62"/>
      <c r="FX610" s="62"/>
      <c r="FY610" s="62"/>
      <c r="FZ610" s="62"/>
      <c r="GA610" s="62"/>
      <c r="GB610" s="62"/>
      <c r="GC610" s="62"/>
      <c r="GD610" s="62"/>
      <c r="GE610" s="62"/>
      <c r="GF610" s="62"/>
      <c r="GG610" s="62"/>
      <c r="GH610" s="62"/>
      <c r="GI610" s="62"/>
      <c r="GJ610" s="62"/>
      <c r="GK610" s="62"/>
      <c r="GL610" s="62"/>
      <c r="GM610" s="62"/>
      <c r="GN610" s="62"/>
      <c r="GO610" s="62"/>
      <c r="GP610" s="62"/>
      <c r="GQ610" s="62"/>
      <c r="GR610" s="62"/>
      <c r="GS610" s="62"/>
      <c r="GT610" s="62"/>
      <c r="GU610" s="62"/>
      <c r="GV610" s="62"/>
      <c r="GW610" s="62"/>
      <c r="GX610" s="62"/>
      <c r="GY610" s="62"/>
      <c r="GZ610" s="62"/>
      <c r="HA610" s="62"/>
      <c r="HB610" s="62"/>
      <c r="HC610" s="62"/>
      <c r="HD610" s="62"/>
      <c r="HE610" s="62"/>
      <c r="HF610" s="62"/>
      <c r="HG610" s="62"/>
      <c r="HH610" s="62"/>
      <c r="HI610" s="62"/>
      <c r="HJ610" s="62"/>
      <c r="HK610" s="62"/>
      <c r="HL610" s="62"/>
      <c r="HM610" s="62"/>
      <c r="HN610" s="62"/>
      <c r="HO610" s="62"/>
      <c r="HP610" s="62"/>
      <c r="HQ610" s="62"/>
      <c r="HR610" s="62"/>
      <c r="HS610" s="62"/>
      <c r="HT610" s="62"/>
      <c r="HU610" s="62"/>
      <c r="HV610" s="62"/>
      <c r="HW610" s="62"/>
      <c r="HX610" s="62"/>
      <c r="HY610" s="62"/>
      <c r="HZ610" s="62"/>
      <c r="IA610" s="62"/>
      <c r="IB610" s="62"/>
      <c r="IC610" s="62"/>
      <c r="ID610" s="62"/>
      <c r="IE610" s="62"/>
      <c r="IF610" s="62"/>
      <c r="IG610" s="62"/>
      <c r="IH610" s="62"/>
      <c r="II610" s="62"/>
      <c r="IJ610" s="62"/>
      <c r="IK610" s="62"/>
      <c r="IL610" s="62"/>
      <c r="IM610" s="62"/>
      <c r="IN610" s="62"/>
      <c r="IO610" s="62"/>
      <c r="IP610" s="62"/>
      <c r="IQ610" s="62"/>
      <c r="IR610" s="62"/>
      <c r="IS610" s="62"/>
      <c r="IT610" s="62"/>
      <c r="IU610" s="62"/>
      <c r="IV610" s="62"/>
      <c r="IW610" s="62"/>
      <c r="IX610" s="62"/>
      <c r="IY610" s="62"/>
      <c r="IZ610" s="62"/>
      <c r="JA610" s="62"/>
      <c r="JB610" s="62"/>
      <c r="JC610" s="62"/>
      <c r="JD610" s="62"/>
      <c r="JE610" s="62"/>
      <c r="JF610" s="62"/>
      <c r="JG610" s="62"/>
      <c r="JH610" s="62"/>
      <c r="JI610" s="62"/>
      <c r="JJ610" s="62"/>
      <c r="JK610" s="62"/>
      <c r="JL610" s="62"/>
      <c r="JM610" s="62"/>
      <c r="JN610" s="62"/>
      <c r="JO610" s="62"/>
      <c r="JP610" s="62"/>
      <c r="JQ610" s="62"/>
      <c r="JR610" s="62"/>
      <c r="JS610" s="62"/>
      <c r="JT610" s="62"/>
      <c r="JU610" s="62"/>
      <c r="JV610" s="62"/>
      <c r="JW610" s="62"/>
      <c r="JX610" s="62"/>
      <c r="JY610" s="62"/>
      <c r="JZ610" s="62"/>
      <c r="KA610" s="62"/>
      <c r="KB610" s="62"/>
      <c r="KC610" s="62"/>
      <c r="KD610" s="62"/>
      <c r="KE610" s="62"/>
      <c r="KF610" s="62"/>
      <c r="KG610" s="62"/>
      <c r="KH610" s="62"/>
      <c r="KI610" s="62"/>
      <c r="KJ610" s="62"/>
      <c r="KK610" s="62"/>
      <c r="KL610" s="62"/>
      <c r="KM610" s="62"/>
    </row>
    <row r="611" spans="3:299" s="13" customFormat="1" x14ac:dyDescent="0.25">
      <c r="C611" s="62"/>
      <c r="D611" s="62"/>
      <c r="E611" s="62"/>
      <c r="F611" s="62"/>
      <c r="I611" s="14"/>
      <c r="J611" s="63"/>
      <c r="K611" s="14"/>
      <c r="L611" s="63"/>
      <c r="M611" s="63"/>
      <c r="Q611" s="51"/>
      <c r="BU611" s="62"/>
      <c r="BV611" s="62"/>
      <c r="BW611" s="62"/>
      <c r="BX611" s="62"/>
      <c r="BY611" s="62"/>
      <c r="BZ611" s="62"/>
      <c r="CA611" s="62"/>
      <c r="CB611" s="62"/>
      <c r="CC611" s="62"/>
      <c r="CD611" s="62"/>
      <c r="CE611" s="62"/>
      <c r="CF611" s="62"/>
      <c r="CG611" s="62"/>
      <c r="CH611" s="62"/>
      <c r="CI611" s="62"/>
      <c r="CJ611" s="62"/>
      <c r="CK611" s="62"/>
      <c r="CL611" s="62"/>
      <c r="CM611" s="62"/>
      <c r="CN611" s="62"/>
      <c r="CO611" s="62"/>
      <c r="CP611" s="62"/>
      <c r="CQ611" s="62"/>
      <c r="CR611" s="62"/>
      <c r="CS611" s="62"/>
      <c r="CT611" s="62"/>
      <c r="CU611" s="62"/>
      <c r="CV611" s="62"/>
      <c r="CW611" s="62"/>
      <c r="CX611" s="62"/>
      <c r="CY611" s="62"/>
      <c r="CZ611" s="62"/>
      <c r="DA611" s="62"/>
      <c r="DB611" s="62"/>
      <c r="DC611" s="62"/>
      <c r="DD611" s="62"/>
      <c r="DE611" s="62"/>
      <c r="DF611" s="62"/>
      <c r="DG611" s="62"/>
      <c r="DH611" s="62"/>
      <c r="DI611" s="62"/>
      <c r="DJ611" s="62"/>
      <c r="DK611" s="62"/>
      <c r="DL611" s="62"/>
      <c r="DM611" s="62"/>
      <c r="DN611" s="62"/>
      <c r="DO611" s="62"/>
      <c r="DP611" s="62"/>
      <c r="DQ611" s="62"/>
      <c r="DR611" s="62"/>
      <c r="DS611" s="62"/>
      <c r="DT611" s="62"/>
      <c r="DU611" s="62"/>
      <c r="DV611" s="62"/>
      <c r="DW611" s="62"/>
      <c r="DX611" s="62"/>
      <c r="DY611" s="62"/>
      <c r="DZ611" s="62"/>
      <c r="EA611" s="62"/>
      <c r="EB611" s="62"/>
      <c r="EC611" s="62"/>
      <c r="ED611" s="62"/>
      <c r="EE611" s="62"/>
      <c r="EF611" s="62"/>
      <c r="EG611" s="62"/>
      <c r="EH611" s="62"/>
      <c r="EI611" s="62"/>
      <c r="EJ611" s="62"/>
      <c r="EK611" s="62"/>
      <c r="EL611" s="62"/>
      <c r="EM611" s="62"/>
      <c r="EN611" s="62"/>
      <c r="EO611" s="62"/>
      <c r="EP611" s="62"/>
      <c r="EQ611" s="62"/>
      <c r="ER611" s="62"/>
      <c r="ES611" s="62"/>
      <c r="ET611" s="62"/>
      <c r="EU611" s="62"/>
      <c r="EV611" s="62"/>
      <c r="EW611" s="62"/>
      <c r="EX611" s="62"/>
      <c r="EY611" s="62"/>
      <c r="EZ611" s="62"/>
      <c r="FA611" s="62"/>
      <c r="FB611" s="62"/>
      <c r="FC611" s="62"/>
      <c r="FD611" s="62"/>
      <c r="FE611" s="62"/>
      <c r="FF611" s="62"/>
      <c r="FG611" s="62"/>
      <c r="FH611" s="62"/>
      <c r="FI611" s="62"/>
      <c r="FJ611" s="62"/>
      <c r="FK611" s="62"/>
      <c r="FL611" s="62"/>
      <c r="FM611" s="62"/>
      <c r="FN611" s="62"/>
      <c r="FO611" s="62"/>
      <c r="FP611" s="62"/>
      <c r="FQ611" s="62"/>
      <c r="FR611" s="62"/>
      <c r="FS611" s="62"/>
      <c r="FT611" s="62"/>
      <c r="FU611" s="62"/>
      <c r="FV611" s="62"/>
      <c r="FW611" s="62"/>
      <c r="FX611" s="62"/>
      <c r="FY611" s="62"/>
      <c r="FZ611" s="62"/>
      <c r="GA611" s="62"/>
      <c r="GB611" s="62"/>
      <c r="GC611" s="62"/>
      <c r="GD611" s="62"/>
      <c r="GE611" s="62"/>
      <c r="GF611" s="62"/>
      <c r="GG611" s="62"/>
      <c r="GH611" s="62"/>
      <c r="GI611" s="62"/>
      <c r="GJ611" s="62"/>
      <c r="GK611" s="62"/>
      <c r="GL611" s="62"/>
      <c r="GM611" s="62"/>
      <c r="GN611" s="62"/>
      <c r="GO611" s="62"/>
      <c r="GP611" s="62"/>
      <c r="GQ611" s="62"/>
      <c r="GR611" s="62"/>
      <c r="GS611" s="62"/>
      <c r="GT611" s="62"/>
      <c r="GU611" s="62"/>
      <c r="GV611" s="62"/>
      <c r="GW611" s="62"/>
      <c r="GX611" s="62"/>
      <c r="GY611" s="62"/>
      <c r="GZ611" s="62"/>
      <c r="HA611" s="62"/>
      <c r="HB611" s="62"/>
      <c r="HC611" s="62"/>
      <c r="HD611" s="62"/>
      <c r="HE611" s="62"/>
      <c r="HF611" s="62"/>
      <c r="HG611" s="62"/>
      <c r="HH611" s="62"/>
      <c r="HI611" s="62"/>
      <c r="HJ611" s="62"/>
      <c r="HK611" s="62"/>
      <c r="HL611" s="62"/>
      <c r="HM611" s="62"/>
      <c r="HN611" s="62"/>
      <c r="HO611" s="62"/>
      <c r="HP611" s="62"/>
      <c r="HQ611" s="62"/>
      <c r="HR611" s="62"/>
      <c r="HS611" s="62"/>
      <c r="HT611" s="62"/>
      <c r="HU611" s="62"/>
      <c r="HV611" s="62"/>
      <c r="HW611" s="62"/>
      <c r="HX611" s="62"/>
      <c r="HY611" s="62"/>
      <c r="HZ611" s="62"/>
      <c r="IA611" s="62"/>
      <c r="IB611" s="62"/>
      <c r="IC611" s="62"/>
      <c r="ID611" s="62"/>
      <c r="IE611" s="62"/>
      <c r="IF611" s="62"/>
      <c r="IG611" s="62"/>
      <c r="IH611" s="62"/>
      <c r="II611" s="62"/>
      <c r="IJ611" s="62"/>
      <c r="IK611" s="62"/>
      <c r="IL611" s="62"/>
      <c r="IM611" s="62"/>
      <c r="IN611" s="62"/>
      <c r="IO611" s="62"/>
      <c r="IP611" s="62"/>
      <c r="IQ611" s="62"/>
      <c r="IR611" s="62"/>
      <c r="IS611" s="62"/>
      <c r="IT611" s="62"/>
      <c r="IU611" s="62"/>
      <c r="IV611" s="62"/>
      <c r="IW611" s="62"/>
      <c r="IX611" s="62"/>
      <c r="IY611" s="62"/>
      <c r="IZ611" s="62"/>
      <c r="JA611" s="62"/>
      <c r="JB611" s="62"/>
      <c r="JC611" s="62"/>
      <c r="JD611" s="62"/>
      <c r="JE611" s="62"/>
      <c r="JF611" s="62"/>
      <c r="JG611" s="62"/>
      <c r="JH611" s="62"/>
      <c r="JI611" s="62"/>
      <c r="JJ611" s="62"/>
      <c r="JK611" s="62"/>
      <c r="JL611" s="62"/>
      <c r="JM611" s="62"/>
      <c r="JN611" s="62"/>
      <c r="JO611" s="62"/>
      <c r="JP611" s="62"/>
      <c r="JQ611" s="62"/>
      <c r="JR611" s="62"/>
      <c r="JS611" s="62"/>
      <c r="JT611" s="62"/>
      <c r="JU611" s="62"/>
      <c r="JV611" s="62"/>
      <c r="JW611" s="62"/>
      <c r="JX611" s="62"/>
      <c r="JY611" s="62"/>
      <c r="JZ611" s="62"/>
      <c r="KA611" s="62"/>
      <c r="KB611" s="62"/>
      <c r="KC611" s="62"/>
      <c r="KD611" s="62"/>
      <c r="KE611" s="62"/>
      <c r="KF611" s="62"/>
      <c r="KG611" s="62"/>
      <c r="KH611" s="62"/>
      <c r="KI611" s="62"/>
      <c r="KJ611" s="62"/>
      <c r="KK611" s="62"/>
      <c r="KL611" s="62"/>
      <c r="KM611" s="62"/>
    </row>
    <row r="612" spans="3:299" s="13" customFormat="1" x14ac:dyDescent="0.25">
      <c r="C612" s="62"/>
      <c r="D612" s="62"/>
      <c r="E612" s="62"/>
      <c r="F612" s="62"/>
      <c r="I612" s="14"/>
      <c r="J612" s="63"/>
      <c r="K612" s="14"/>
      <c r="L612" s="63"/>
      <c r="M612" s="63"/>
      <c r="Q612" s="51"/>
      <c r="BU612" s="62"/>
      <c r="BV612" s="62"/>
      <c r="BW612" s="62"/>
      <c r="BX612" s="62"/>
      <c r="BY612" s="62"/>
      <c r="BZ612" s="62"/>
      <c r="CA612" s="62"/>
      <c r="CB612" s="62"/>
      <c r="CC612" s="62"/>
      <c r="CD612" s="62"/>
      <c r="CE612" s="62"/>
      <c r="CF612" s="62"/>
      <c r="CG612" s="62"/>
      <c r="CH612" s="62"/>
      <c r="CI612" s="62"/>
      <c r="CJ612" s="62"/>
      <c r="CK612" s="62"/>
      <c r="CL612" s="62"/>
      <c r="CM612" s="62"/>
      <c r="CN612" s="62"/>
      <c r="CO612" s="62"/>
      <c r="CP612" s="62"/>
      <c r="CQ612" s="62"/>
      <c r="CR612" s="62"/>
      <c r="CS612" s="62"/>
      <c r="CT612" s="62"/>
      <c r="CU612" s="62"/>
      <c r="CV612" s="62"/>
      <c r="CW612" s="62"/>
      <c r="CX612" s="62"/>
      <c r="CY612" s="62"/>
      <c r="CZ612" s="62"/>
      <c r="DA612" s="62"/>
      <c r="DB612" s="62"/>
      <c r="DC612" s="62"/>
      <c r="DD612" s="62"/>
      <c r="DE612" s="62"/>
      <c r="DF612" s="62"/>
      <c r="DG612" s="62"/>
      <c r="DH612" s="62"/>
      <c r="DI612" s="62"/>
      <c r="DJ612" s="62"/>
      <c r="DK612" s="62"/>
      <c r="DL612" s="62"/>
      <c r="DM612" s="62"/>
      <c r="DN612" s="62"/>
      <c r="DO612" s="62"/>
      <c r="DP612" s="62"/>
      <c r="DQ612" s="62"/>
      <c r="DR612" s="62"/>
      <c r="DS612" s="62"/>
      <c r="DT612" s="62"/>
      <c r="DU612" s="62"/>
      <c r="DV612" s="62"/>
      <c r="DW612" s="62"/>
      <c r="DX612" s="62"/>
      <c r="DY612" s="62"/>
      <c r="DZ612" s="62"/>
      <c r="EA612" s="62"/>
      <c r="EB612" s="62"/>
      <c r="EC612" s="62"/>
      <c r="ED612" s="62"/>
      <c r="EE612" s="62"/>
      <c r="EF612" s="62"/>
      <c r="EG612" s="62"/>
      <c r="EH612" s="62"/>
      <c r="EI612" s="62"/>
      <c r="EJ612" s="62"/>
      <c r="EK612" s="62"/>
      <c r="EL612" s="62"/>
      <c r="EM612" s="62"/>
      <c r="EN612" s="62"/>
      <c r="EO612" s="62"/>
      <c r="EP612" s="62"/>
      <c r="EQ612" s="62"/>
      <c r="ER612" s="62"/>
      <c r="ES612" s="62"/>
      <c r="ET612" s="62"/>
      <c r="EU612" s="62"/>
      <c r="EV612" s="62"/>
      <c r="EW612" s="62"/>
      <c r="EX612" s="62"/>
      <c r="EY612" s="62"/>
      <c r="EZ612" s="62"/>
      <c r="FA612" s="62"/>
      <c r="FB612" s="62"/>
      <c r="FC612" s="62"/>
      <c r="FD612" s="62"/>
      <c r="FE612" s="62"/>
      <c r="FF612" s="62"/>
      <c r="FG612" s="62"/>
      <c r="FH612" s="62"/>
      <c r="FI612" s="62"/>
      <c r="FJ612" s="62"/>
      <c r="FK612" s="62"/>
      <c r="FL612" s="62"/>
      <c r="FM612" s="62"/>
      <c r="FN612" s="62"/>
      <c r="FO612" s="62"/>
      <c r="FP612" s="62"/>
      <c r="FQ612" s="62"/>
      <c r="FR612" s="62"/>
      <c r="FS612" s="62"/>
      <c r="FT612" s="62"/>
      <c r="FU612" s="62"/>
      <c r="FV612" s="62"/>
      <c r="FW612" s="62"/>
      <c r="FX612" s="62"/>
      <c r="FY612" s="62"/>
      <c r="FZ612" s="62"/>
      <c r="GA612" s="62"/>
      <c r="GB612" s="62"/>
      <c r="GC612" s="62"/>
      <c r="GD612" s="62"/>
      <c r="GE612" s="62"/>
      <c r="GF612" s="62"/>
      <c r="GG612" s="62"/>
      <c r="GH612" s="62"/>
      <c r="GI612" s="62"/>
      <c r="GJ612" s="62"/>
      <c r="GK612" s="62"/>
      <c r="GL612" s="62"/>
      <c r="GM612" s="62"/>
      <c r="GN612" s="62"/>
      <c r="GO612" s="62"/>
      <c r="GP612" s="62"/>
      <c r="GQ612" s="62"/>
      <c r="GR612" s="62"/>
      <c r="GS612" s="62"/>
      <c r="GT612" s="62"/>
      <c r="GU612" s="62"/>
      <c r="GV612" s="62"/>
      <c r="GW612" s="62"/>
      <c r="GX612" s="62"/>
      <c r="GY612" s="62"/>
      <c r="GZ612" s="62"/>
      <c r="HA612" s="62"/>
      <c r="HB612" s="62"/>
      <c r="HC612" s="62"/>
      <c r="HD612" s="62"/>
      <c r="HE612" s="62"/>
      <c r="HF612" s="62"/>
      <c r="HG612" s="62"/>
      <c r="HH612" s="62"/>
      <c r="HI612" s="62"/>
      <c r="HJ612" s="62"/>
      <c r="HK612" s="62"/>
      <c r="HL612" s="62"/>
      <c r="HM612" s="62"/>
      <c r="HN612" s="62"/>
      <c r="HO612" s="62"/>
      <c r="HP612" s="62"/>
      <c r="HQ612" s="62"/>
      <c r="HR612" s="62"/>
      <c r="HS612" s="62"/>
      <c r="HT612" s="62"/>
      <c r="HU612" s="62"/>
      <c r="HV612" s="62"/>
      <c r="HW612" s="62"/>
      <c r="HX612" s="62"/>
      <c r="HY612" s="62"/>
      <c r="HZ612" s="62"/>
      <c r="IA612" s="62"/>
      <c r="IB612" s="62"/>
      <c r="IC612" s="62"/>
      <c r="ID612" s="62"/>
      <c r="IE612" s="62"/>
      <c r="IF612" s="62"/>
      <c r="IG612" s="62"/>
      <c r="IH612" s="62"/>
      <c r="II612" s="62"/>
      <c r="IJ612" s="62"/>
      <c r="IK612" s="62"/>
      <c r="IL612" s="62"/>
      <c r="IM612" s="62"/>
      <c r="IN612" s="62"/>
      <c r="IO612" s="62"/>
      <c r="IP612" s="62"/>
      <c r="IQ612" s="62"/>
      <c r="IR612" s="62"/>
      <c r="IS612" s="62"/>
      <c r="IT612" s="62"/>
      <c r="IU612" s="62"/>
      <c r="IV612" s="62"/>
      <c r="IW612" s="62"/>
      <c r="IX612" s="62"/>
      <c r="IY612" s="62"/>
      <c r="IZ612" s="62"/>
      <c r="JA612" s="62"/>
      <c r="JB612" s="62"/>
      <c r="JC612" s="62"/>
      <c r="JD612" s="62"/>
      <c r="JE612" s="62"/>
      <c r="JF612" s="62"/>
      <c r="JG612" s="62"/>
      <c r="JH612" s="62"/>
      <c r="JI612" s="62"/>
      <c r="JJ612" s="62"/>
      <c r="JK612" s="62"/>
      <c r="JL612" s="62"/>
      <c r="JM612" s="62"/>
      <c r="JN612" s="62"/>
      <c r="JO612" s="62"/>
      <c r="JP612" s="62"/>
      <c r="JQ612" s="62"/>
      <c r="JR612" s="62"/>
      <c r="JS612" s="62"/>
      <c r="JT612" s="62"/>
      <c r="JU612" s="62"/>
      <c r="JV612" s="62"/>
      <c r="JW612" s="62"/>
      <c r="JX612" s="62"/>
      <c r="JY612" s="62"/>
      <c r="JZ612" s="62"/>
      <c r="KA612" s="62"/>
      <c r="KB612" s="62"/>
      <c r="KC612" s="62"/>
      <c r="KD612" s="62"/>
      <c r="KE612" s="62"/>
      <c r="KF612" s="62"/>
      <c r="KG612" s="62"/>
      <c r="KH612" s="62"/>
      <c r="KI612" s="62"/>
      <c r="KJ612" s="62"/>
      <c r="KK612" s="62"/>
      <c r="KL612" s="62"/>
      <c r="KM612" s="62"/>
    </row>
    <row r="613" spans="3:299" s="13" customFormat="1" x14ac:dyDescent="0.25">
      <c r="C613" s="62"/>
      <c r="D613" s="62"/>
      <c r="E613" s="62"/>
      <c r="F613" s="62"/>
      <c r="I613" s="14"/>
      <c r="J613" s="63"/>
      <c r="K613" s="14"/>
      <c r="L613" s="63"/>
      <c r="M613" s="63"/>
      <c r="Q613" s="51"/>
      <c r="BU613" s="62"/>
      <c r="BV613" s="62"/>
      <c r="BW613" s="62"/>
      <c r="BX613" s="62"/>
      <c r="BY613" s="62"/>
      <c r="BZ613" s="62"/>
      <c r="CA613" s="62"/>
      <c r="CB613" s="62"/>
      <c r="CC613" s="62"/>
      <c r="CD613" s="62"/>
      <c r="CE613" s="62"/>
      <c r="CF613" s="62"/>
      <c r="CG613" s="62"/>
      <c r="CH613" s="62"/>
      <c r="CI613" s="62"/>
      <c r="CJ613" s="62"/>
      <c r="CK613" s="62"/>
      <c r="CL613" s="62"/>
      <c r="CM613" s="62"/>
      <c r="CN613" s="62"/>
      <c r="CO613" s="62"/>
      <c r="CP613" s="62"/>
      <c r="CQ613" s="62"/>
      <c r="CR613" s="62"/>
      <c r="CS613" s="62"/>
      <c r="CT613" s="62"/>
      <c r="CU613" s="62"/>
      <c r="CV613" s="62"/>
      <c r="CW613" s="62"/>
      <c r="CX613" s="62"/>
      <c r="CY613" s="62"/>
      <c r="CZ613" s="62"/>
      <c r="DA613" s="62"/>
      <c r="DB613" s="62"/>
      <c r="DC613" s="62"/>
      <c r="DD613" s="62"/>
      <c r="DE613" s="62"/>
      <c r="DF613" s="62"/>
      <c r="DG613" s="62"/>
      <c r="DH613" s="62"/>
      <c r="DI613" s="62"/>
      <c r="DJ613" s="62"/>
      <c r="DK613" s="62"/>
      <c r="DL613" s="62"/>
      <c r="DM613" s="62"/>
      <c r="DN613" s="62"/>
      <c r="DO613" s="62"/>
      <c r="DP613" s="62"/>
      <c r="DQ613" s="62"/>
      <c r="DR613" s="62"/>
      <c r="DS613" s="62"/>
      <c r="DT613" s="62"/>
      <c r="DU613" s="62"/>
      <c r="DV613" s="62"/>
      <c r="DW613" s="62"/>
      <c r="DX613" s="62"/>
      <c r="DY613" s="62"/>
      <c r="DZ613" s="62"/>
      <c r="EA613" s="62"/>
      <c r="EB613" s="62"/>
      <c r="EC613" s="62"/>
      <c r="ED613" s="62"/>
      <c r="EE613" s="62"/>
      <c r="EF613" s="62"/>
      <c r="EG613" s="62"/>
      <c r="EH613" s="62"/>
      <c r="EI613" s="62"/>
      <c r="EJ613" s="62"/>
      <c r="EK613" s="62"/>
      <c r="EL613" s="62"/>
      <c r="EM613" s="62"/>
      <c r="EN613" s="62"/>
      <c r="EO613" s="62"/>
      <c r="EP613" s="62"/>
      <c r="EQ613" s="62"/>
      <c r="ER613" s="62"/>
      <c r="ES613" s="62"/>
      <c r="ET613" s="62"/>
      <c r="EU613" s="62"/>
      <c r="EV613" s="62"/>
      <c r="EW613" s="62"/>
      <c r="EX613" s="62"/>
      <c r="EY613" s="62"/>
      <c r="EZ613" s="62"/>
      <c r="FA613" s="62"/>
      <c r="FB613" s="62"/>
      <c r="FC613" s="62"/>
      <c r="FD613" s="62"/>
      <c r="FE613" s="62"/>
      <c r="FF613" s="62"/>
      <c r="FG613" s="62"/>
      <c r="FH613" s="62"/>
      <c r="FI613" s="62"/>
      <c r="FJ613" s="62"/>
      <c r="FK613" s="62"/>
      <c r="FL613" s="62"/>
      <c r="FM613" s="62"/>
      <c r="FN613" s="62"/>
      <c r="FO613" s="62"/>
      <c r="FP613" s="62"/>
      <c r="FQ613" s="62"/>
      <c r="FR613" s="62"/>
      <c r="FS613" s="62"/>
      <c r="FT613" s="62"/>
      <c r="FU613" s="62"/>
      <c r="FV613" s="62"/>
      <c r="FW613" s="62"/>
      <c r="FX613" s="62"/>
      <c r="FY613" s="62"/>
      <c r="FZ613" s="62"/>
      <c r="GA613" s="62"/>
      <c r="GB613" s="62"/>
      <c r="GC613" s="62"/>
      <c r="GD613" s="62"/>
      <c r="GE613" s="62"/>
      <c r="GF613" s="62"/>
      <c r="GG613" s="62"/>
      <c r="GH613" s="62"/>
      <c r="GI613" s="62"/>
      <c r="GJ613" s="62"/>
      <c r="GK613" s="62"/>
      <c r="GL613" s="62"/>
      <c r="GM613" s="62"/>
      <c r="GN613" s="62"/>
      <c r="GO613" s="62"/>
      <c r="GP613" s="62"/>
      <c r="GQ613" s="62"/>
      <c r="GR613" s="62"/>
      <c r="GS613" s="62"/>
      <c r="GT613" s="62"/>
      <c r="GU613" s="62"/>
      <c r="GV613" s="62"/>
      <c r="GW613" s="62"/>
      <c r="GX613" s="62"/>
      <c r="GY613" s="62"/>
      <c r="GZ613" s="62"/>
      <c r="HA613" s="62"/>
      <c r="HB613" s="62"/>
      <c r="HC613" s="62"/>
      <c r="HD613" s="62"/>
      <c r="HE613" s="62"/>
      <c r="HF613" s="62"/>
      <c r="HG613" s="62"/>
      <c r="HH613" s="62"/>
      <c r="HI613" s="62"/>
      <c r="HJ613" s="62"/>
      <c r="HK613" s="62"/>
      <c r="HL613" s="62"/>
      <c r="HM613" s="62"/>
      <c r="HN613" s="62"/>
      <c r="HO613" s="62"/>
      <c r="HP613" s="62"/>
      <c r="HQ613" s="62"/>
      <c r="HR613" s="62"/>
      <c r="HS613" s="62"/>
      <c r="HT613" s="62"/>
      <c r="HU613" s="62"/>
      <c r="HV613" s="62"/>
      <c r="HW613" s="62"/>
      <c r="HX613" s="62"/>
      <c r="HY613" s="62"/>
      <c r="HZ613" s="62"/>
      <c r="IA613" s="62"/>
      <c r="IB613" s="62"/>
      <c r="IC613" s="62"/>
      <c r="ID613" s="62"/>
      <c r="IE613" s="62"/>
      <c r="IF613" s="62"/>
      <c r="IG613" s="62"/>
      <c r="IH613" s="62"/>
      <c r="II613" s="62"/>
      <c r="IJ613" s="62"/>
      <c r="IK613" s="62"/>
      <c r="IL613" s="62"/>
      <c r="IM613" s="62"/>
      <c r="IN613" s="62"/>
      <c r="IO613" s="62"/>
      <c r="IP613" s="62"/>
      <c r="IQ613" s="62"/>
      <c r="IR613" s="62"/>
      <c r="IS613" s="62"/>
      <c r="IT613" s="62"/>
      <c r="IU613" s="62"/>
      <c r="IV613" s="62"/>
      <c r="IW613" s="62"/>
      <c r="IX613" s="62"/>
      <c r="IY613" s="62"/>
      <c r="IZ613" s="62"/>
      <c r="JA613" s="62"/>
      <c r="JB613" s="62"/>
      <c r="JC613" s="62"/>
      <c r="JD613" s="62"/>
      <c r="JE613" s="62"/>
      <c r="JF613" s="62"/>
      <c r="JG613" s="62"/>
      <c r="JH613" s="62"/>
      <c r="JI613" s="62"/>
      <c r="JJ613" s="62"/>
      <c r="JK613" s="62"/>
      <c r="JL613" s="62"/>
      <c r="JM613" s="62"/>
      <c r="JN613" s="62"/>
      <c r="JO613" s="62"/>
      <c r="JP613" s="62"/>
      <c r="JQ613" s="62"/>
      <c r="JR613" s="62"/>
      <c r="JS613" s="62"/>
      <c r="JT613" s="62"/>
      <c r="JU613" s="62"/>
      <c r="JV613" s="62"/>
      <c r="JW613" s="62"/>
      <c r="JX613" s="62"/>
      <c r="JY613" s="62"/>
      <c r="JZ613" s="62"/>
      <c r="KA613" s="62"/>
      <c r="KB613" s="62"/>
      <c r="KC613" s="62"/>
      <c r="KD613" s="62"/>
      <c r="KE613" s="62"/>
      <c r="KF613" s="62"/>
      <c r="KG613" s="62"/>
      <c r="KH613" s="62"/>
      <c r="KI613" s="62"/>
      <c r="KJ613" s="62"/>
      <c r="KK613" s="62"/>
      <c r="KL613" s="62"/>
      <c r="KM613" s="62"/>
    </row>
    <row r="614" spans="3:299" s="13" customFormat="1" x14ac:dyDescent="0.25">
      <c r="C614" s="62"/>
      <c r="D614" s="62"/>
      <c r="E614" s="62"/>
      <c r="F614" s="62"/>
      <c r="I614" s="14"/>
      <c r="J614" s="63"/>
      <c r="K614" s="14"/>
      <c r="L614" s="63"/>
      <c r="M614" s="63"/>
      <c r="Q614" s="51"/>
      <c r="BU614" s="62"/>
      <c r="BV614" s="62"/>
      <c r="BW614" s="62"/>
      <c r="BX614" s="62"/>
      <c r="BY614" s="62"/>
      <c r="BZ614" s="62"/>
      <c r="CA614" s="62"/>
      <c r="CB614" s="62"/>
      <c r="CC614" s="62"/>
      <c r="CD614" s="62"/>
      <c r="CE614" s="62"/>
      <c r="CF614" s="62"/>
      <c r="CG614" s="62"/>
      <c r="CH614" s="62"/>
      <c r="CI614" s="62"/>
      <c r="CJ614" s="62"/>
      <c r="CK614" s="62"/>
      <c r="CL614" s="62"/>
      <c r="CM614" s="62"/>
      <c r="CN614" s="62"/>
      <c r="CO614" s="62"/>
      <c r="CP614" s="62"/>
      <c r="CQ614" s="62"/>
      <c r="CR614" s="62"/>
      <c r="CS614" s="62"/>
      <c r="CT614" s="62"/>
      <c r="CU614" s="62"/>
      <c r="CV614" s="62"/>
      <c r="CW614" s="62"/>
      <c r="CX614" s="62"/>
      <c r="CY614" s="62"/>
      <c r="CZ614" s="62"/>
      <c r="DA614" s="62"/>
      <c r="DB614" s="62"/>
      <c r="DC614" s="62"/>
      <c r="DD614" s="62"/>
      <c r="DE614" s="62"/>
      <c r="DF614" s="62"/>
      <c r="DG614" s="62"/>
      <c r="DH614" s="62"/>
      <c r="DI614" s="62"/>
      <c r="DJ614" s="62"/>
      <c r="DK614" s="62"/>
      <c r="DL614" s="62"/>
      <c r="DM614" s="62"/>
      <c r="DN614" s="62"/>
      <c r="DO614" s="62"/>
      <c r="DP614" s="62"/>
      <c r="DQ614" s="62"/>
      <c r="DR614" s="62"/>
      <c r="DS614" s="62"/>
      <c r="DT614" s="62"/>
      <c r="DU614" s="62"/>
      <c r="DV614" s="62"/>
      <c r="DW614" s="62"/>
      <c r="DX614" s="62"/>
      <c r="DY614" s="62"/>
      <c r="DZ614" s="62"/>
      <c r="EA614" s="62"/>
      <c r="EB614" s="62"/>
      <c r="EC614" s="62"/>
      <c r="ED614" s="62"/>
      <c r="EE614" s="62"/>
      <c r="EF614" s="62"/>
      <c r="EG614" s="62"/>
      <c r="EH614" s="62"/>
      <c r="EI614" s="62"/>
      <c r="EJ614" s="62"/>
      <c r="EK614" s="62"/>
      <c r="EL614" s="62"/>
      <c r="EM614" s="62"/>
      <c r="EN614" s="62"/>
      <c r="EO614" s="62"/>
      <c r="EP614" s="62"/>
      <c r="EQ614" s="62"/>
      <c r="ER614" s="62"/>
      <c r="ES614" s="62"/>
      <c r="ET614" s="62"/>
      <c r="EU614" s="62"/>
      <c r="EV614" s="62"/>
      <c r="EW614" s="62"/>
      <c r="EX614" s="62"/>
      <c r="EY614" s="62"/>
      <c r="EZ614" s="62"/>
      <c r="FA614" s="62"/>
      <c r="FB614" s="62"/>
      <c r="FC614" s="62"/>
      <c r="FD614" s="62"/>
      <c r="FE614" s="62"/>
      <c r="FF614" s="62"/>
      <c r="FG614" s="62"/>
      <c r="FH614" s="62"/>
      <c r="FI614" s="62"/>
      <c r="FJ614" s="62"/>
      <c r="FK614" s="62"/>
      <c r="FL614" s="62"/>
      <c r="FM614" s="62"/>
      <c r="FN614" s="62"/>
      <c r="FO614" s="62"/>
      <c r="FP614" s="62"/>
      <c r="FQ614" s="62"/>
      <c r="FR614" s="62"/>
      <c r="FS614" s="62"/>
      <c r="FT614" s="62"/>
      <c r="FU614" s="62"/>
      <c r="FV614" s="62"/>
      <c r="FW614" s="62"/>
      <c r="FX614" s="62"/>
      <c r="FY614" s="62"/>
      <c r="FZ614" s="62"/>
      <c r="GA614" s="62"/>
      <c r="GB614" s="62"/>
      <c r="GC614" s="62"/>
      <c r="GD614" s="62"/>
      <c r="GE614" s="62"/>
      <c r="GF614" s="62"/>
      <c r="GG614" s="62"/>
      <c r="GH614" s="62"/>
      <c r="GI614" s="62"/>
      <c r="GJ614" s="62"/>
      <c r="GK614" s="62"/>
      <c r="GL614" s="62"/>
      <c r="GM614" s="62"/>
      <c r="GN614" s="62"/>
      <c r="GO614" s="62"/>
      <c r="GP614" s="62"/>
      <c r="GQ614" s="62"/>
      <c r="GR614" s="62"/>
      <c r="GS614" s="62"/>
      <c r="GT614" s="62"/>
      <c r="GU614" s="62"/>
      <c r="GV614" s="62"/>
      <c r="GW614" s="62"/>
      <c r="GX614" s="62"/>
      <c r="GY614" s="62"/>
      <c r="GZ614" s="62"/>
      <c r="HA614" s="62"/>
      <c r="HB614" s="62"/>
      <c r="HC614" s="62"/>
      <c r="HD614" s="62"/>
      <c r="HE614" s="62"/>
      <c r="HF614" s="62"/>
      <c r="HG614" s="62"/>
      <c r="HH614" s="62"/>
      <c r="HI614" s="62"/>
      <c r="HJ614" s="62"/>
      <c r="HK614" s="62"/>
      <c r="HL614" s="62"/>
      <c r="HM614" s="62"/>
      <c r="HN614" s="62"/>
      <c r="HO614" s="62"/>
      <c r="HP614" s="62"/>
      <c r="HQ614" s="62"/>
      <c r="HR614" s="62"/>
      <c r="HS614" s="62"/>
      <c r="HT614" s="62"/>
      <c r="HU614" s="62"/>
      <c r="HV614" s="62"/>
      <c r="HW614" s="62"/>
      <c r="HX614" s="62"/>
      <c r="HY614" s="62"/>
      <c r="HZ614" s="62"/>
      <c r="IA614" s="62"/>
      <c r="IB614" s="62"/>
      <c r="IC614" s="62"/>
      <c r="ID614" s="62"/>
      <c r="IE614" s="62"/>
      <c r="IF614" s="62"/>
      <c r="IG614" s="62"/>
      <c r="IH614" s="62"/>
      <c r="II614" s="62"/>
      <c r="IJ614" s="62"/>
      <c r="IK614" s="62"/>
      <c r="IL614" s="62"/>
      <c r="IM614" s="62"/>
      <c r="IN614" s="62"/>
      <c r="IO614" s="62"/>
      <c r="IP614" s="62"/>
      <c r="IQ614" s="62"/>
      <c r="IR614" s="62"/>
      <c r="IS614" s="62"/>
      <c r="IT614" s="62"/>
      <c r="IU614" s="62"/>
      <c r="IV614" s="62"/>
      <c r="IW614" s="62"/>
      <c r="IX614" s="62"/>
      <c r="IY614" s="62"/>
      <c r="IZ614" s="62"/>
      <c r="JA614" s="62"/>
      <c r="JB614" s="62"/>
      <c r="JC614" s="62"/>
      <c r="JD614" s="62"/>
      <c r="JE614" s="62"/>
      <c r="JF614" s="62"/>
      <c r="JG614" s="62"/>
      <c r="JH614" s="62"/>
      <c r="JI614" s="62"/>
      <c r="JJ614" s="62"/>
      <c r="JK614" s="62"/>
      <c r="JL614" s="62"/>
      <c r="JM614" s="62"/>
      <c r="JN614" s="62"/>
      <c r="JO614" s="62"/>
      <c r="JP614" s="62"/>
      <c r="JQ614" s="62"/>
      <c r="JR614" s="62"/>
      <c r="JS614" s="62"/>
      <c r="JT614" s="62"/>
      <c r="JU614" s="62"/>
      <c r="JV614" s="62"/>
      <c r="JW614" s="62"/>
      <c r="JX614" s="62"/>
      <c r="JY614" s="62"/>
      <c r="JZ614" s="62"/>
      <c r="KA614" s="62"/>
      <c r="KB614" s="62"/>
      <c r="KC614" s="62"/>
      <c r="KD614" s="62"/>
      <c r="KE614" s="62"/>
      <c r="KF614" s="62"/>
      <c r="KG614" s="62"/>
      <c r="KH614" s="62"/>
      <c r="KI614" s="62"/>
      <c r="KJ614" s="62"/>
      <c r="KK614" s="62"/>
      <c r="KL614" s="62"/>
      <c r="KM614" s="62"/>
    </row>
    <row r="615" spans="3:299" s="13" customFormat="1" x14ac:dyDescent="0.25">
      <c r="C615" s="62"/>
      <c r="D615" s="62"/>
      <c r="E615" s="62"/>
      <c r="F615" s="62"/>
      <c r="I615" s="14"/>
      <c r="J615" s="63"/>
      <c r="K615" s="14"/>
      <c r="L615" s="63"/>
      <c r="M615" s="63"/>
      <c r="Q615" s="51"/>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c r="CS615" s="62"/>
      <c r="CT615" s="62"/>
      <c r="CU615" s="62"/>
      <c r="CV615" s="62"/>
      <c r="CW615" s="62"/>
      <c r="CX615" s="62"/>
      <c r="CY615" s="62"/>
      <c r="CZ615" s="62"/>
      <c r="DA615" s="62"/>
      <c r="DB615" s="62"/>
      <c r="DC615" s="62"/>
      <c r="DD615" s="62"/>
      <c r="DE615" s="62"/>
      <c r="DF615" s="62"/>
      <c r="DG615" s="62"/>
      <c r="DH615" s="62"/>
      <c r="DI615" s="62"/>
      <c r="DJ615" s="62"/>
      <c r="DK615" s="62"/>
      <c r="DL615" s="62"/>
      <c r="DM615" s="62"/>
      <c r="DN615" s="62"/>
      <c r="DO615" s="62"/>
      <c r="DP615" s="62"/>
      <c r="DQ615" s="62"/>
      <c r="DR615" s="62"/>
      <c r="DS615" s="62"/>
      <c r="DT615" s="62"/>
      <c r="DU615" s="62"/>
      <c r="DV615" s="62"/>
      <c r="DW615" s="62"/>
      <c r="DX615" s="62"/>
      <c r="DY615" s="62"/>
      <c r="DZ615" s="62"/>
      <c r="EA615" s="62"/>
      <c r="EB615" s="62"/>
      <c r="EC615" s="62"/>
      <c r="ED615" s="62"/>
      <c r="EE615" s="62"/>
      <c r="EF615" s="62"/>
      <c r="EG615" s="62"/>
      <c r="EH615" s="62"/>
      <c r="EI615" s="62"/>
      <c r="EJ615" s="62"/>
      <c r="EK615" s="62"/>
      <c r="EL615" s="62"/>
      <c r="EM615" s="62"/>
      <c r="EN615" s="62"/>
      <c r="EO615" s="62"/>
      <c r="EP615" s="62"/>
      <c r="EQ615" s="62"/>
      <c r="ER615" s="62"/>
      <c r="ES615" s="62"/>
      <c r="ET615" s="62"/>
      <c r="EU615" s="62"/>
      <c r="EV615" s="62"/>
      <c r="EW615" s="62"/>
      <c r="EX615" s="62"/>
      <c r="EY615" s="62"/>
      <c r="EZ615" s="62"/>
      <c r="FA615" s="62"/>
      <c r="FB615" s="62"/>
      <c r="FC615" s="62"/>
      <c r="FD615" s="62"/>
      <c r="FE615" s="62"/>
      <c r="FF615" s="62"/>
      <c r="FG615" s="62"/>
      <c r="FH615" s="62"/>
      <c r="FI615" s="62"/>
      <c r="FJ615" s="62"/>
      <c r="FK615" s="62"/>
      <c r="FL615" s="62"/>
      <c r="FM615" s="62"/>
      <c r="FN615" s="62"/>
      <c r="FO615" s="62"/>
      <c r="FP615" s="62"/>
      <c r="FQ615" s="62"/>
      <c r="FR615" s="62"/>
      <c r="FS615" s="62"/>
      <c r="FT615" s="62"/>
      <c r="FU615" s="62"/>
      <c r="FV615" s="62"/>
      <c r="FW615" s="62"/>
      <c r="FX615" s="62"/>
      <c r="FY615" s="62"/>
      <c r="FZ615" s="62"/>
      <c r="GA615" s="62"/>
      <c r="GB615" s="62"/>
      <c r="GC615" s="62"/>
      <c r="GD615" s="62"/>
      <c r="GE615" s="62"/>
      <c r="GF615" s="62"/>
      <c r="GG615" s="62"/>
      <c r="GH615" s="62"/>
      <c r="GI615" s="62"/>
      <c r="GJ615" s="62"/>
      <c r="GK615" s="62"/>
      <c r="GL615" s="62"/>
      <c r="GM615" s="62"/>
      <c r="GN615" s="62"/>
      <c r="GO615" s="62"/>
      <c r="GP615" s="62"/>
      <c r="GQ615" s="62"/>
      <c r="GR615" s="62"/>
      <c r="GS615" s="62"/>
      <c r="GT615" s="62"/>
      <c r="GU615" s="62"/>
      <c r="GV615" s="62"/>
      <c r="GW615" s="62"/>
      <c r="GX615" s="62"/>
      <c r="GY615" s="62"/>
      <c r="GZ615" s="62"/>
      <c r="HA615" s="62"/>
      <c r="HB615" s="62"/>
      <c r="HC615" s="62"/>
      <c r="HD615" s="62"/>
      <c r="HE615" s="62"/>
      <c r="HF615" s="62"/>
      <c r="HG615" s="62"/>
      <c r="HH615" s="62"/>
      <c r="HI615" s="62"/>
      <c r="HJ615" s="62"/>
      <c r="HK615" s="62"/>
      <c r="HL615" s="62"/>
      <c r="HM615" s="62"/>
      <c r="HN615" s="62"/>
      <c r="HO615" s="62"/>
      <c r="HP615" s="62"/>
      <c r="HQ615" s="62"/>
      <c r="HR615" s="62"/>
      <c r="HS615" s="62"/>
      <c r="HT615" s="62"/>
      <c r="HU615" s="62"/>
      <c r="HV615" s="62"/>
      <c r="HW615" s="62"/>
      <c r="HX615" s="62"/>
      <c r="HY615" s="62"/>
      <c r="HZ615" s="62"/>
      <c r="IA615" s="62"/>
      <c r="IB615" s="62"/>
      <c r="IC615" s="62"/>
      <c r="ID615" s="62"/>
      <c r="IE615" s="62"/>
      <c r="IF615" s="62"/>
      <c r="IG615" s="62"/>
      <c r="IH615" s="62"/>
      <c r="II615" s="62"/>
      <c r="IJ615" s="62"/>
      <c r="IK615" s="62"/>
      <c r="IL615" s="62"/>
      <c r="IM615" s="62"/>
      <c r="IN615" s="62"/>
      <c r="IO615" s="62"/>
      <c r="IP615" s="62"/>
      <c r="IQ615" s="62"/>
      <c r="IR615" s="62"/>
      <c r="IS615" s="62"/>
      <c r="IT615" s="62"/>
      <c r="IU615" s="62"/>
      <c r="IV615" s="62"/>
      <c r="IW615" s="62"/>
      <c r="IX615" s="62"/>
      <c r="IY615" s="62"/>
      <c r="IZ615" s="62"/>
      <c r="JA615" s="62"/>
      <c r="JB615" s="62"/>
      <c r="JC615" s="62"/>
      <c r="JD615" s="62"/>
      <c r="JE615" s="62"/>
      <c r="JF615" s="62"/>
      <c r="JG615" s="62"/>
      <c r="JH615" s="62"/>
      <c r="JI615" s="62"/>
      <c r="JJ615" s="62"/>
      <c r="JK615" s="62"/>
      <c r="JL615" s="62"/>
      <c r="JM615" s="62"/>
      <c r="JN615" s="62"/>
      <c r="JO615" s="62"/>
      <c r="JP615" s="62"/>
      <c r="JQ615" s="62"/>
      <c r="JR615" s="62"/>
      <c r="JS615" s="62"/>
      <c r="JT615" s="62"/>
      <c r="JU615" s="62"/>
      <c r="JV615" s="62"/>
      <c r="JW615" s="62"/>
      <c r="JX615" s="62"/>
      <c r="JY615" s="62"/>
      <c r="JZ615" s="62"/>
      <c r="KA615" s="62"/>
      <c r="KB615" s="62"/>
      <c r="KC615" s="62"/>
      <c r="KD615" s="62"/>
      <c r="KE615" s="62"/>
      <c r="KF615" s="62"/>
      <c r="KG615" s="62"/>
      <c r="KH615" s="62"/>
      <c r="KI615" s="62"/>
      <c r="KJ615" s="62"/>
      <c r="KK615" s="62"/>
      <c r="KL615" s="62"/>
      <c r="KM615" s="62"/>
    </row>
    <row r="616" spans="3:299" s="13" customFormat="1" x14ac:dyDescent="0.25">
      <c r="C616" s="62"/>
      <c r="D616" s="62"/>
      <c r="E616" s="62"/>
      <c r="F616" s="62"/>
      <c r="I616" s="14"/>
      <c r="J616" s="63"/>
      <c r="K616" s="14"/>
      <c r="L616" s="63"/>
      <c r="M616" s="63"/>
      <c r="Q616" s="51"/>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c r="CS616" s="62"/>
      <c r="CT616" s="62"/>
      <c r="CU616" s="62"/>
      <c r="CV616" s="62"/>
      <c r="CW616" s="62"/>
      <c r="CX616" s="62"/>
      <c r="CY616" s="62"/>
      <c r="CZ616" s="62"/>
      <c r="DA616" s="62"/>
      <c r="DB616" s="62"/>
      <c r="DC616" s="62"/>
      <c r="DD616" s="62"/>
      <c r="DE616" s="62"/>
      <c r="DF616" s="62"/>
      <c r="DG616" s="62"/>
      <c r="DH616" s="62"/>
      <c r="DI616" s="62"/>
      <c r="DJ616" s="62"/>
      <c r="DK616" s="62"/>
      <c r="DL616" s="62"/>
      <c r="DM616" s="62"/>
      <c r="DN616" s="62"/>
      <c r="DO616" s="62"/>
      <c r="DP616" s="62"/>
      <c r="DQ616" s="62"/>
      <c r="DR616" s="62"/>
      <c r="DS616" s="62"/>
      <c r="DT616" s="62"/>
      <c r="DU616" s="62"/>
      <c r="DV616" s="62"/>
      <c r="DW616" s="62"/>
      <c r="DX616" s="62"/>
      <c r="DY616" s="62"/>
      <c r="DZ616" s="62"/>
      <c r="EA616" s="62"/>
      <c r="EB616" s="62"/>
      <c r="EC616" s="62"/>
      <c r="ED616" s="62"/>
      <c r="EE616" s="62"/>
      <c r="EF616" s="62"/>
      <c r="EG616" s="62"/>
      <c r="EH616" s="62"/>
      <c r="EI616" s="62"/>
      <c r="EJ616" s="62"/>
      <c r="EK616" s="62"/>
      <c r="EL616" s="62"/>
      <c r="EM616" s="62"/>
      <c r="EN616" s="62"/>
      <c r="EO616" s="62"/>
      <c r="EP616" s="62"/>
      <c r="EQ616" s="62"/>
      <c r="ER616" s="62"/>
      <c r="ES616" s="62"/>
      <c r="ET616" s="62"/>
      <c r="EU616" s="62"/>
      <c r="EV616" s="62"/>
      <c r="EW616" s="62"/>
      <c r="EX616" s="62"/>
      <c r="EY616" s="62"/>
      <c r="EZ616" s="62"/>
      <c r="FA616" s="62"/>
      <c r="FB616" s="62"/>
      <c r="FC616" s="62"/>
      <c r="FD616" s="62"/>
      <c r="FE616" s="62"/>
      <c r="FF616" s="62"/>
      <c r="FG616" s="62"/>
      <c r="FH616" s="62"/>
      <c r="FI616" s="62"/>
      <c r="FJ616" s="62"/>
      <c r="FK616" s="62"/>
      <c r="FL616" s="62"/>
      <c r="FM616" s="62"/>
      <c r="FN616" s="62"/>
      <c r="FO616" s="62"/>
      <c r="FP616" s="62"/>
      <c r="FQ616" s="62"/>
      <c r="FR616" s="62"/>
      <c r="FS616" s="62"/>
      <c r="FT616" s="62"/>
      <c r="FU616" s="62"/>
      <c r="FV616" s="62"/>
      <c r="FW616" s="62"/>
      <c r="FX616" s="62"/>
      <c r="FY616" s="62"/>
      <c r="FZ616" s="62"/>
      <c r="GA616" s="62"/>
      <c r="GB616" s="62"/>
      <c r="GC616" s="62"/>
      <c r="GD616" s="62"/>
      <c r="GE616" s="62"/>
      <c r="GF616" s="62"/>
      <c r="GG616" s="62"/>
      <c r="GH616" s="62"/>
      <c r="GI616" s="62"/>
      <c r="GJ616" s="62"/>
      <c r="GK616" s="62"/>
      <c r="GL616" s="62"/>
      <c r="GM616" s="62"/>
      <c r="GN616" s="62"/>
      <c r="GO616" s="62"/>
      <c r="GP616" s="62"/>
      <c r="GQ616" s="62"/>
      <c r="GR616" s="62"/>
      <c r="GS616" s="62"/>
      <c r="GT616" s="62"/>
      <c r="GU616" s="62"/>
      <c r="GV616" s="62"/>
      <c r="GW616" s="62"/>
      <c r="GX616" s="62"/>
      <c r="GY616" s="62"/>
      <c r="GZ616" s="62"/>
      <c r="HA616" s="62"/>
      <c r="HB616" s="62"/>
      <c r="HC616" s="62"/>
      <c r="HD616" s="62"/>
      <c r="HE616" s="62"/>
      <c r="HF616" s="62"/>
      <c r="HG616" s="62"/>
      <c r="HH616" s="62"/>
      <c r="HI616" s="62"/>
      <c r="HJ616" s="62"/>
      <c r="HK616" s="62"/>
      <c r="HL616" s="62"/>
      <c r="HM616" s="62"/>
      <c r="HN616" s="62"/>
      <c r="HO616" s="62"/>
      <c r="HP616" s="62"/>
      <c r="HQ616" s="62"/>
      <c r="HR616" s="62"/>
      <c r="HS616" s="62"/>
      <c r="HT616" s="62"/>
      <c r="HU616" s="62"/>
      <c r="HV616" s="62"/>
      <c r="HW616" s="62"/>
      <c r="HX616" s="62"/>
      <c r="HY616" s="62"/>
      <c r="HZ616" s="62"/>
      <c r="IA616" s="62"/>
      <c r="IB616" s="62"/>
      <c r="IC616" s="62"/>
      <c r="ID616" s="62"/>
      <c r="IE616" s="62"/>
      <c r="IF616" s="62"/>
      <c r="IG616" s="62"/>
      <c r="IH616" s="62"/>
      <c r="II616" s="62"/>
      <c r="IJ616" s="62"/>
      <c r="IK616" s="62"/>
      <c r="IL616" s="62"/>
      <c r="IM616" s="62"/>
      <c r="IN616" s="62"/>
      <c r="IO616" s="62"/>
      <c r="IP616" s="62"/>
      <c r="IQ616" s="62"/>
      <c r="IR616" s="62"/>
      <c r="IS616" s="62"/>
      <c r="IT616" s="62"/>
      <c r="IU616" s="62"/>
      <c r="IV616" s="62"/>
      <c r="IW616" s="62"/>
      <c r="IX616" s="62"/>
      <c r="IY616" s="62"/>
      <c r="IZ616" s="62"/>
      <c r="JA616" s="62"/>
      <c r="JB616" s="62"/>
      <c r="JC616" s="62"/>
      <c r="JD616" s="62"/>
      <c r="JE616" s="62"/>
      <c r="JF616" s="62"/>
      <c r="JG616" s="62"/>
      <c r="JH616" s="62"/>
      <c r="JI616" s="62"/>
      <c r="JJ616" s="62"/>
      <c r="JK616" s="62"/>
      <c r="JL616" s="62"/>
      <c r="JM616" s="62"/>
      <c r="JN616" s="62"/>
      <c r="JO616" s="62"/>
      <c r="JP616" s="62"/>
      <c r="JQ616" s="62"/>
      <c r="JR616" s="62"/>
      <c r="JS616" s="62"/>
      <c r="JT616" s="62"/>
      <c r="JU616" s="62"/>
      <c r="JV616" s="62"/>
      <c r="JW616" s="62"/>
      <c r="JX616" s="62"/>
      <c r="JY616" s="62"/>
      <c r="JZ616" s="62"/>
      <c r="KA616" s="62"/>
      <c r="KB616" s="62"/>
      <c r="KC616" s="62"/>
      <c r="KD616" s="62"/>
      <c r="KE616" s="62"/>
      <c r="KF616" s="62"/>
      <c r="KG616" s="62"/>
      <c r="KH616" s="62"/>
      <c r="KI616" s="62"/>
      <c r="KJ616" s="62"/>
      <c r="KK616" s="62"/>
      <c r="KL616" s="62"/>
      <c r="KM616" s="62"/>
    </row>
    <row r="617" spans="3:299" s="13" customFormat="1" x14ac:dyDescent="0.25">
      <c r="C617" s="62"/>
      <c r="D617" s="62"/>
      <c r="E617" s="62"/>
      <c r="F617" s="62"/>
      <c r="I617" s="14"/>
      <c r="J617" s="63"/>
      <c r="K617" s="14"/>
      <c r="L617" s="63"/>
      <c r="M617" s="63"/>
      <c r="Q617" s="51"/>
      <c r="BU617" s="62"/>
      <c r="BV617" s="62"/>
      <c r="BW617" s="62"/>
      <c r="BX617" s="62"/>
      <c r="BY617" s="62"/>
      <c r="BZ617" s="62"/>
      <c r="CA617" s="62"/>
      <c r="CB617" s="62"/>
      <c r="CC617" s="62"/>
      <c r="CD617" s="62"/>
      <c r="CE617" s="62"/>
      <c r="CF617" s="62"/>
      <c r="CG617" s="62"/>
      <c r="CH617" s="62"/>
      <c r="CI617" s="62"/>
      <c r="CJ617" s="62"/>
      <c r="CK617" s="62"/>
      <c r="CL617" s="62"/>
      <c r="CM617" s="62"/>
      <c r="CN617" s="62"/>
      <c r="CO617" s="62"/>
      <c r="CP617" s="62"/>
      <c r="CQ617" s="62"/>
      <c r="CR617" s="62"/>
      <c r="CS617" s="62"/>
      <c r="CT617" s="62"/>
      <c r="CU617" s="62"/>
      <c r="CV617" s="62"/>
      <c r="CW617" s="62"/>
      <c r="CX617" s="62"/>
      <c r="CY617" s="62"/>
      <c r="CZ617" s="62"/>
      <c r="DA617" s="62"/>
      <c r="DB617" s="62"/>
      <c r="DC617" s="62"/>
      <c r="DD617" s="62"/>
      <c r="DE617" s="62"/>
      <c r="DF617" s="62"/>
      <c r="DG617" s="62"/>
      <c r="DH617" s="62"/>
      <c r="DI617" s="62"/>
      <c r="DJ617" s="62"/>
      <c r="DK617" s="62"/>
      <c r="DL617" s="62"/>
      <c r="DM617" s="62"/>
      <c r="DN617" s="62"/>
      <c r="DO617" s="62"/>
      <c r="DP617" s="62"/>
      <c r="DQ617" s="62"/>
      <c r="DR617" s="62"/>
      <c r="DS617" s="62"/>
      <c r="DT617" s="62"/>
      <c r="DU617" s="62"/>
      <c r="DV617" s="62"/>
      <c r="DW617" s="62"/>
      <c r="DX617" s="62"/>
      <c r="DY617" s="62"/>
      <c r="DZ617" s="62"/>
      <c r="EA617" s="62"/>
      <c r="EB617" s="62"/>
      <c r="EC617" s="62"/>
      <c r="ED617" s="62"/>
      <c r="EE617" s="62"/>
      <c r="EF617" s="62"/>
      <c r="EG617" s="62"/>
      <c r="EH617" s="62"/>
      <c r="EI617" s="62"/>
      <c r="EJ617" s="62"/>
      <c r="EK617" s="62"/>
      <c r="EL617" s="62"/>
      <c r="EM617" s="62"/>
      <c r="EN617" s="62"/>
      <c r="EO617" s="62"/>
      <c r="EP617" s="62"/>
      <c r="EQ617" s="62"/>
      <c r="ER617" s="62"/>
      <c r="ES617" s="62"/>
      <c r="ET617" s="62"/>
      <c r="EU617" s="62"/>
      <c r="EV617" s="62"/>
      <c r="EW617" s="62"/>
      <c r="EX617" s="62"/>
      <c r="EY617" s="62"/>
      <c r="EZ617" s="62"/>
      <c r="FA617" s="62"/>
      <c r="FB617" s="62"/>
      <c r="FC617" s="62"/>
      <c r="FD617" s="62"/>
      <c r="FE617" s="62"/>
      <c r="FF617" s="62"/>
      <c r="FG617" s="62"/>
      <c r="FH617" s="62"/>
      <c r="FI617" s="62"/>
      <c r="FJ617" s="62"/>
      <c r="FK617" s="62"/>
      <c r="FL617" s="62"/>
      <c r="FM617" s="62"/>
      <c r="FN617" s="62"/>
      <c r="FO617" s="62"/>
      <c r="FP617" s="62"/>
      <c r="FQ617" s="62"/>
      <c r="FR617" s="62"/>
      <c r="FS617" s="62"/>
      <c r="FT617" s="62"/>
      <c r="FU617" s="62"/>
      <c r="FV617" s="62"/>
      <c r="FW617" s="62"/>
      <c r="FX617" s="62"/>
      <c r="FY617" s="62"/>
      <c r="FZ617" s="62"/>
      <c r="GA617" s="62"/>
      <c r="GB617" s="62"/>
      <c r="GC617" s="62"/>
      <c r="GD617" s="62"/>
      <c r="GE617" s="62"/>
      <c r="GF617" s="62"/>
      <c r="GG617" s="62"/>
      <c r="GH617" s="62"/>
      <c r="GI617" s="62"/>
      <c r="GJ617" s="62"/>
      <c r="GK617" s="62"/>
      <c r="GL617" s="62"/>
      <c r="GM617" s="62"/>
      <c r="GN617" s="62"/>
      <c r="GO617" s="62"/>
      <c r="GP617" s="62"/>
      <c r="GQ617" s="62"/>
      <c r="GR617" s="62"/>
      <c r="GS617" s="62"/>
      <c r="GT617" s="62"/>
      <c r="GU617" s="62"/>
      <c r="GV617" s="62"/>
      <c r="GW617" s="62"/>
      <c r="GX617" s="62"/>
      <c r="GY617" s="62"/>
      <c r="GZ617" s="62"/>
      <c r="HA617" s="62"/>
      <c r="HB617" s="62"/>
      <c r="HC617" s="62"/>
      <c r="HD617" s="62"/>
      <c r="HE617" s="62"/>
      <c r="HF617" s="62"/>
      <c r="HG617" s="62"/>
      <c r="HH617" s="62"/>
      <c r="HI617" s="62"/>
      <c r="HJ617" s="62"/>
      <c r="HK617" s="62"/>
      <c r="HL617" s="62"/>
      <c r="HM617" s="62"/>
      <c r="HN617" s="62"/>
      <c r="HO617" s="62"/>
      <c r="HP617" s="62"/>
      <c r="HQ617" s="62"/>
      <c r="HR617" s="62"/>
      <c r="HS617" s="62"/>
      <c r="HT617" s="62"/>
      <c r="HU617" s="62"/>
      <c r="HV617" s="62"/>
      <c r="HW617" s="62"/>
      <c r="HX617" s="62"/>
      <c r="HY617" s="62"/>
      <c r="HZ617" s="62"/>
      <c r="IA617" s="62"/>
      <c r="IB617" s="62"/>
      <c r="IC617" s="62"/>
      <c r="ID617" s="62"/>
      <c r="IE617" s="62"/>
      <c r="IF617" s="62"/>
      <c r="IG617" s="62"/>
      <c r="IH617" s="62"/>
      <c r="II617" s="62"/>
      <c r="IJ617" s="62"/>
      <c r="IK617" s="62"/>
      <c r="IL617" s="62"/>
      <c r="IM617" s="62"/>
      <c r="IN617" s="62"/>
      <c r="IO617" s="62"/>
      <c r="IP617" s="62"/>
      <c r="IQ617" s="62"/>
      <c r="IR617" s="62"/>
      <c r="IS617" s="62"/>
      <c r="IT617" s="62"/>
      <c r="IU617" s="62"/>
      <c r="IV617" s="62"/>
      <c r="IW617" s="62"/>
      <c r="IX617" s="62"/>
      <c r="IY617" s="62"/>
      <c r="IZ617" s="62"/>
      <c r="JA617" s="62"/>
      <c r="JB617" s="62"/>
      <c r="JC617" s="62"/>
      <c r="JD617" s="62"/>
      <c r="JE617" s="62"/>
      <c r="JF617" s="62"/>
      <c r="JG617" s="62"/>
      <c r="JH617" s="62"/>
      <c r="JI617" s="62"/>
      <c r="JJ617" s="62"/>
      <c r="JK617" s="62"/>
      <c r="JL617" s="62"/>
      <c r="JM617" s="62"/>
      <c r="JN617" s="62"/>
      <c r="JO617" s="62"/>
      <c r="JP617" s="62"/>
      <c r="JQ617" s="62"/>
      <c r="JR617" s="62"/>
      <c r="JS617" s="62"/>
      <c r="JT617" s="62"/>
      <c r="JU617" s="62"/>
      <c r="JV617" s="62"/>
      <c r="JW617" s="62"/>
      <c r="JX617" s="62"/>
      <c r="JY617" s="62"/>
      <c r="JZ617" s="62"/>
      <c r="KA617" s="62"/>
      <c r="KB617" s="62"/>
      <c r="KC617" s="62"/>
      <c r="KD617" s="62"/>
      <c r="KE617" s="62"/>
      <c r="KF617" s="62"/>
      <c r="KG617" s="62"/>
      <c r="KH617" s="62"/>
      <c r="KI617" s="62"/>
      <c r="KJ617" s="62"/>
      <c r="KK617" s="62"/>
      <c r="KL617" s="62"/>
      <c r="KM617" s="62"/>
    </row>
    <row r="618" spans="3:299" s="13" customFormat="1" x14ac:dyDescent="0.25">
      <c r="C618" s="62"/>
      <c r="D618" s="62"/>
      <c r="E618" s="62"/>
      <c r="F618" s="62"/>
      <c r="I618" s="14"/>
      <c r="J618" s="63"/>
      <c r="K618" s="14"/>
      <c r="L618" s="63"/>
      <c r="M618" s="63"/>
      <c r="Q618" s="51"/>
      <c r="BU618" s="62"/>
      <c r="BV618" s="62"/>
      <c r="BW618" s="62"/>
      <c r="BX618" s="62"/>
      <c r="BY618" s="62"/>
      <c r="BZ618" s="62"/>
      <c r="CA618" s="62"/>
      <c r="CB618" s="62"/>
      <c r="CC618" s="62"/>
      <c r="CD618" s="62"/>
      <c r="CE618" s="62"/>
      <c r="CF618" s="62"/>
      <c r="CG618" s="62"/>
      <c r="CH618" s="62"/>
      <c r="CI618" s="62"/>
      <c r="CJ618" s="62"/>
      <c r="CK618" s="62"/>
      <c r="CL618" s="62"/>
      <c r="CM618" s="62"/>
      <c r="CN618" s="62"/>
      <c r="CO618" s="62"/>
      <c r="CP618" s="62"/>
      <c r="CQ618" s="62"/>
      <c r="CR618" s="62"/>
      <c r="CS618" s="62"/>
      <c r="CT618" s="62"/>
      <c r="CU618" s="62"/>
      <c r="CV618" s="62"/>
      <c r="CW618" s="62"/>
      <c r="CX618" s="62"/>
      <c r="CY618" s="62"/>
      <c r="CZ618" s="62"/>
      <c r="DA618" s="62"/>
      <c r="DB618" s="62"/>
      <c r="DC618" s="62"/>
      <c r="DD618" s="62"/>
      <c r="DE618" s="62"/>
      <c r="DF618" s="62"/>
      <c r="DG618" s="62"/>
      <c r="DH618" s="62"/>
      <c r="DI618" s="62"/>
      <c r="DJ618" s="62"/>
      <c r="DK618" s="62"/>
      <c r="DL618" s="62"/>
      <c r="DM618" s="62"/>
      <c r="DN618" s="62"/>
      <c r="DO618" s="62"/>
      <c r="DP618" s="62"/>
      <c r="DQ618" s="62"/>
      <c r="DR618" s="62"/>
      <c r="DS618" s="62"/>
      <c r="DT618" s="62"/>
      <c r="DU618" s="62"/>
      <c r="DV618" s="62"/>
      <c r="DW618" s="62"/>
      <c r="DX618" s="62"/>
      <c r="DY618" s="62"/>
      <c r="DZ618" s="62"/>
      <c r="EA618" s="62"/>
      <c r="EB618" s="62"/>
      <c r="EC618" s="62"/>
      <c r="ED618" s="62"/>
      <c r="EE618" s="62"/>
      <c r="EF618" s="62"/>
      <c r="EG618" s="62"/>
      <c r="EH618" s="62"/>
      <c r="EI618" s="62"/>
      <c r="EJ618" s="62"/>
      <c r="EK618" s="62"/>
      <c r="EL618" s="62"/>
      <c r="EM618" s="62"/>
      <c r="EN618" s="62"/>
      <c r="EO618" s="62"/>
      <c r="EP618" s="62"/>
      <c r="EQ618" s="62"/>
      <c r="ER618" s="62"/>
      <c r="ES618" s="62"/>
      <c r="ET618" s="62"/>
      <c r="EU618" s="62"/>
      <c r="EV618" s="62"/>
      <c r="EW618" s="62"/>
      <c r="EX618" s="62"/>
      <c r="EY618" s="62"/>
      <c r="EZ618" s="62"/>
      <c r="FA618" s="62"/>
      <c r="FB618" s="62"/>
      <c r="FC618" s="62"/>
      <c r="FD618" s="62"/>
      <c r="FE618" s="62"/>
      <c r="FF618" s="62"/>
      <c r="FG618" s="62"/>
      <c r="FH618" s="62"/>
      <c r="FI618" s="62"/>
      <c r="FJ618" s="62"/>
      <c r="FK618" s="62"/>
      <c r="FL618" s="62"/>
      <c r="FM618" s="62"/>
      <c r="FN618" s="62"/>
      <c r="FO618" s="62"/>
      <c r="FP618" s="62"/>
      <c r="FQ618" s="62"/>
      <c r="FR618" s="62"/>
      <c r="FS618" s="62"/>
      <c r="FT618" s="62"/>
      <c r="FU618" s="62"/>
      <c r="FV618" s="62"/>
      <c r="FW618" s="62"/>
      <c r="FX618" s="62"/>
      <c r="FY618" s="62"/>
      <c r="FZ618" s="62"/>
      <c r="GA618" s="62"/>
      <c r="GB618" s="62"/>
      <c r="GC618" s="62"/>
      <c r="GD618" s="62"/>
      <c r="GE618" s="62"/>
      <c r="GF618" s="62"/>
      <c r="GG618" s="62"/>
      <c r="GH618" s="62"/>
      <c r="GI618" s="62"/>
      <c r="GJ618" s="62"/>
      <c r="GK618" s="62"/>
      <c r="GL618" s="62"/>
      <c r="GM618" s="62"/>
      <c r="GN618" s="62"/>
      <c r="GO618" s="62"/>
      <c r="GP618" s="62"/>
      <c r="GQ618" s="62"/>
      <c r="GR618" s="62"/>
      <c r="GS618" s="62"/>
      <c r="GT618" s="62"/>
      <c r="GU618" s="62"/>
      <c r="GV618" s="62"/>
      <c r="GW618" s="62"/>
      <c r="GX618" s="62"/>
      <c r="GY618" s="62"/>
      <c r="GZ618" s="62"/>
      <c r="HA618" s="62"/>
      <c r="HB618" s="62"/>
      <c r="HC618" s="62"/>
      <c r="HD618" s="62"/>
      <c r="HE618" s="62"/>
      <c r="HF618" s="62"/>
      <c r="HG618" s="62"/>
      <c r="HH618" s="62"/>
      <c r="HI618" s="62"/>
      <c r="HJ618" s="62"/>
      <c r="HK618" s="62"/>
      <c r="HL618" s="62"/>
      <c r="HM618" s="62"/>
      <c r="HN618" s="62"/>
      <c r="HO618" s="62"/>
      <c r="HP618" s="62"/>
      <c r="HQ618" s="62"/>
      <c r="HR618" s="62"/>
      <c r="HS618" s="62"/>
      <c r="HT618" s="62"/>
      <c r="HU618" s="62"/>
      <c r="HV618" s="62"/>
      <c r="HW618" s="62"/>
      <c r="HX618" s="62"/>
      <c r="HY618" s="62"/>
      <c r="HZ618" s="62"/>
      <c r="IA618" s="62"/>
      <c r="IB618" s="62"/>
      <c r="IC618" s="62"/>
      <c r="ID618" s="62"/>
      <c r="IE618" s="62"/>
      <c r="IF618" s="62"/>
      <c r="IG618" s="62"/>
      <c r="IH618" s="62"/>
      <c r="II618" s="62"/>
      <c r="IJ618" s="62"/>
      <c r="IK618" s="62"/>
      <c r="IL618" s="62"/>
      <c r="IM618" s="62"/>
      <c r="IN618" s="62"/>
      <c r="IO618" s="62"/>
      <c r="IP618" s="62"/>
      <c r="IQ618" s="62"/>
      <c r="IR618" s="62"/>
      <c r="IS618" s="62"/>
      <c r="IT618" s="62"/>
      <c r="IU618" s="62"/>
      <c r="IV618" s="62"/>
      <c r="IW618" s="62"/>
      <c r="IX618" s="62"/>
      <c r="IY618" s="62"/>
      <c r="IZ618" s="62"/>
      <c r="JA618" s="62"/>
      <c r="JB618" s="62"/>
      <c r="JC618" s="62"/>
      <c r="JD618" s="62"/>
      <c r="JE618" s="62"/>
      <c r="JF618" s="62"/>
      <c r="JG618" s="62"/>
      <c r="JH618" s="62"/>
      <c r="JI618" s="62"/>
      <c r="JJ618" s="62"/>
      <c r="JK618" s="62"/>
      <c r="JL618" s="62"/>
      <c r="JM618" s="62"/>
      <c r="JN618" s="62"/>
      <c r="JO618" s="62"/>
      <c r="JP618" s="62"/>
      <c r="JQ618" s="62"/>
      <c r="JR618" s="62"/>
      <c r="JS618" s="62"/>
      <c r="JT618" s="62"/>
      <c r="JU618" s="62"/>
      <c r="JV618" s="62"/>
      <c r="JW618" s="62"/>
      <c r="JX618" s="62"/>
      <c r="JY618" s="62"/>
      <c r="JZ618" s="62"/>
      <c r="KA618" s="62"/>
      <c r="KB618" s="62"/>
      <c r="KC618" s="62"/>
      <c r="KD618" s="62"/>
      <c r="KE618" s="62"/>
      <c r="KF618" s="62"/>
      <c r="KG618" s="62"/>
      <c r="KH618" s="62"/>
      <c r="KI618" s="62"/>
      <c r="KJ618" s="62"/>
      <c r="KK618" s="62"/>
      <c r="KL618" s="62"/>
      <c r="KM618" s="62"/>
    </row>
    <row r="619" spans="3:299" s="13" customFormat="1" x14ac:dyDescent="0.25">
      <c r="C619" s="62"/>
      <c r="D619" s="62"/>
      <c r="E619" s="62"/>
      <c r="F619" s="62"/>
      <c r="I619" s="14"/>
      <c r="J619" s="63"/>
      <c r="K619" s="14"/>
      <c r="L619" s="63"/>
      <c r="M619" s="63"/>
      <c r="Q619" s="51"/>
      <c r="BU619" s="62"/>
      <c r="BV619" s="62"/>
      <c r="BW619" s="62"/>
      <c r="BX619" s="62"/>
      <c r="BY619" s="62"/>
      <c r="BZ619" s="62"/>
      <c r="CA619" s="62"/>
      <c r="CB619" s="62"/>
      <c r="CC619" s="62"/>
      <c r="CD619" s="62"/>
      <c r="CE619" s="62"/>
      <c r="CF619" s="62"/>
      <c r="CG619" s="62"/>
      <c r="CH619" s="62"/>
      <c r="CI619" s="62"/>
      <c r="CJ619" s="62"/>
      <c r="CK619" s="62"/>
      <c r="CL619" s="62"/>
      <c r="CM619" s="62"/>
      <c r="CN619" s="62"/>
      <c r="CO619" s="62"/>
      <c r="CP619" s="62"/>
      <c r="CQ619" s="62"/>
      <c r="CR619" s="62"/>
      <c r="CS619" s="62"/>
      <c r="CT619" s="62"/>
      <c r="CU619" s="62"/>
      <c r="CV619" s="62"/>
      <c r="CW619" s="62"/>
      <c r="CX619" s="62"/>
      <c r="CY619" s="62"/>
      <c r="CZ619" s="62"/>
      <c r="DA619" s="62"/>
      <c r="DB619" s="62"/>
      <c r="DC619" s="62"/>
      <c r="DD619" s="62"/>
      <c r="DE619" s="62"/>
      <c r="DF619" s="62"/>
      <c r="DG619" s="62"/>
      <c r="DH619" s="62"/>
      <c r="DI619" s="62"/>
      <c r="DJ619" s="62"/>
      <c r="DK619" s="62"/>
      <c r="DL619" s="62"/>
      <c r="DM619" s="62"/>
      <c r="DN619" s="62"/>
      <c r="DO619" s="62"/>
      <c r="DP619" s="62"/>
      <c r="DQ619" s="62"/>
      <c r="DR619" s="62"/>
      <c r="DS619" s="62"/>
      <c r="DT619" s="62"/>
      <c r="DU619" s="62"/>
      <c r="DV619" s="62"/>
      <c r="DW619" s="62"/>
      <c r="DX619" s="62"/>
      <c r="DY619" s="62"/>
      <c r="DZ619" s="62"/>
      <c r="EA619" s="62"/>
      <c r="EB619" s="62"/>
      <c r="EC619" s="62"/>
      <c r="ED619" s="62"/>
      <c r="EE619" s="62"/>
      <c r="EF619" s="62"/>
      <c r="EG619" s="62"/>
      <c r="EH619" s="62"/>
      <c r="EI619" s="62"/>
      <c r="EJ619" s="62"/>
      <c r="EK619" s="62"/>
      <c r="EL619" s="62"/>
      <c r="EM619" s="62"/>
      <c r="EN619" s="62"/>
      <c r="EO619" s="62"/>
      <c r="EP619" s="62"/>
      <c r="EQ619" s="62"/>
      <c r="ER619" s="62"/>
      <c r="ES619" s="62"/>
      <c r="ET619" s="62"/>
      <c r="EU619" s="62"/>
      <c r="EV619" s="62"/>
      <c r="EW619" s="62"/>
      <c r="EX619" s="62"/>
      <c r="EY619" s="62"/>
      <c r="EZ619" s="62"/>
      <c r="FA619" s="62"/>
      <c r="FB619" s="62"/>
      <c r="FC619" s="62"/>
      <c r="FD619" s="62"/>
      <c r="FE619" s="62"/>
      <c r="FF619" s="62"/>
      <c r="FG619" s="62"/>
      <c r="FH619" s="62"/>
      <c r="FI619" s="62"/>
      <c r="FJ619" s="62"/>
      <c r="FK619" s="62"/>
      <c r="FL619" s="62"/>
      <c r="FM619" s="62"/>
      <c r="FN619" s="62"/>
      <c r="FO619" s="62"/>
      <c r="FP619" s="62"/>
      <c r="FQ619" s="62"/>
      <c r="FR619" s="62"/>
      <c r="FS619" s="62"/>
      <c r="FT619" s="62"/>
      <c r="FU619" s="62"/>
      <c r="FV619" s="62"/>
      <c r="FW619" s="62"/>
      <c r="FX619" s="62"/>
      <c r="FY619" s="62"/>
      <c r="FZ619" s="62"/>
      <c r="GA619" s="62"/>
      <c r="GB619" s="62"/>
      <c r="GC619" s="62"/>
      <c r="GD619" s="62"/>
      <c r="GE619" s="62"/>
      <c r="GF619" s="62"/>
      <c r="GG619" s="62"/>
      <c r="GH619" s="62"/>
      <c r="GI619" s="62"/>
      <c r="GJ619" s="62"/>
      <c r="GK619" s="62"/>
      <c r="GL619" s="62"/>
      <c r="GM619" s="62"/>
      <c r="GN619" s="62"/>
      <c r="GO619" s="62"/>
      <c r="GP619" s="62"/>
      <c r="GQ619" s="62"/>
      <c r="GR619" s="62"/>
      <c r="GS619" s="62"/>
      <c r="GT619" s="62"/>
      <c r="GU619" s="62"/>
      <c r="GV619" s="62"/>
      <c r="GW619" s="62"/>
      <c r="GX619" s="62"/>
      <c r="GY619" s="62"/>
      <c r="GZ619" s="62"/>
      <c r="HA619" s="62"/>
      <c r="HB619" s="62"/>
      <c r="HC619" s="62"/>
      <c r="HD619" s="62"/>
      <c r="HE619" s="62"/>
      <c r="HF619" s="62"/>
      <c r="HG619" s="62"/>
      <c r="HH619" s="62"/>
      <c r="HI619" s="62"/>
      <c r="HJ619" s="62"/>
      <c r="HK619" s="62"/>
      <c r="HL619" s="62"/>
      <c r="HM619" s="62"/>
      <c r="HN619" s="62"/>
      <c r="HO619" s="62"/>
      <c r="HP619" s="62"/>
      <c r="HQ619" s="62"/>
      <c r="HR619" s="62"/>
      <c r="HS619" s="62"/>
      <c r="HT619" s="62"/>
      <c r="HU619" s="62"/>
      <c r="HV619" s="62"/>
      <c r="HW619" s="62"/>
      <c r="HX619" s="62"/>
      <c r="HY619" s="62"/>
      <c r="HZ619" s="62"/>
      <c r="IA619" s="62"/>
      <c r="IB619" s="62"/>
      <c r="IC619" s="62"/>
      <c r="ID619" s="62"/>
      <c r="IE619" s="62"/>
      <c r="IF619" s="62"/>
      <c r="IG619" s="62"/>
      <c r="IH619" s="62"/>
      <c r="II619" s="62"/>
      <c r="IJ619" s="62"/>
      <c r="IK619" s="62"/>
      <c r="IL619" s="62"/>
      <c r="IM619" s="62"/>
      <c r="IN619" s="62"/>
      <c r="IO619" s="62"/>
      <c r="IP619" s="62"/>
      <c r="IQ619" s="62"/>
      <c r="IR619" s="62"/>
      <c r="IS619" s="62"/>
      <c r="IT619" s="62"/>
      <c r="IU619" s="62"/>
      <c r="IV619" s="62"/>
      <c r="IW619" s="62"/>
      <c r="IX619" s="62"/>
      <c r="IY619" s="62"/>
      <c r="IZ619" s="62"/>
      <c r="JA619" s="62"/>
      <c r="JB619" s="62"/>
      <c r="JC619" s="62"/>
      <c r="JD619" s="62"/>
      <c r="JE619" s="62"/>
      <c r="JF619" s="62"/>
      <c r="JG619" s="62"/>
      <c r="JH619" s="62"/>
      <c r="JI619" s="62"/>
      <c r="JJ619" s="62"/>
      <c r="JK619" s="62"/>
      <c r="JL619" s="62"/>
      <c r="JM619" s="62"/>
      <c r="JN619" s="62"/>
      <c r="JO619" s="62"/>
      <c r="JP619" s="62"/>
      <c r="JQ619" s="62"/>
      <c r="JR619" s="62"/>
      <c r="JS619" s="62"/>
      <c r="JT619" s="62"/>
      <c r="JU619" s="62"/>
      <c r="JV619" s="62"/>
      <c r="JW619" s="62"/>
      <c r="JX619" s="62"/>
      <c r="JY619" s="62"/>
      <c r="JZ619" s="62"/>
      <c r="KA619" s="62"/>
      <c r="KB619" s="62"/>
      <c r="KC619" s="62"/>
      <c r="KD619" s="62"/>
      <c r="KE619" s="62"/>
      <c r="KF619" s="62"/>
      <c r="KG619" s="62"/>
      <c r="KH619" s="62"/>
      <c r="KI619" s="62"/>
      <c r="KJ619" s="62"/>
      <c r="KK619" s="62"/>
      <c r="KL619" s="62"/>
      <c r="KM619" s="62"/>
    </row>
    <row r="620" spans="3:299" s="13" customFormat="1" x14ac:dyDescent="0.25">
      <c r="C620" s="62"/>
      <c r="D620" s="62"/>
      <c r="E620" s="62"/>
      <c r="F620" s="62"/>
      <c r="I620" s="14"/>
      <c r="J620" s="63"/>
      <c r="K620" s="14"/>
      <c r="L620" s="63"/>
      <c r="M620" s="63"/>
      <c r="Q620" s="51"/>
      <c r="BU620" s="62"/>
      <c r="BV620" s="62"/>
      <c r="BW620" s="62"/>
      <c r="BX620" s="62"/>
      <c r="BY620" s="62"/>
      <c r="BZ620" s="62"/>
      <c r="CA620" s="62"/>
      <c r="CB620" s="62"/>
      <c r="CC620" s="62"/>
      <c r="CD620" s="62"/>
      <c r="CE620" s="62"/>
      <c r="CF620" s="62"/>
      <c r="CG620" s="62"/>
      <c r="CH620" s="62"/>
      <c r="CI620" s="62"/>
      <c r="CJ620" s="62"/>
      <c r="CK620" s="62"/>
      <c r="CL620" s="62"/>
      <c r="CM620" s="62"/>
      <c r="CN620" s="62"/>
      <c r="CO620" s="62"/>
      <c r="CP620" s="62"/>
      <c r="CQ620" s="62"/>
      <c r="CR620" s="62"/>
      <c r="CS620" s="62"/>
      <c r="CT620" s="62"/>
      <c r="CU620" s="62"/>
      <c r="CV620" s="62"/>
      <c r="CW620" s="62"/>
      <c r="CX620" s="62"/>
      <c r="CY620" s="62"/>
      <c r="CZ620" s="62"/>
      <c r="DA620" s="62"/>
      <c r="DB620" s="62"/>
      <c r="DC620" s="62"/>
      <c r="DD620" s="62"/>
      <c r="DE620" s="62"/>
      <c r="DF620" s="62"/>
      <c r="DG620" s="62"/>
      <c r="DH620" s="62"/>
      <c r="DI620" s="62"/>
      <c r="DJ620" s="62"/>
      <c r="DK620" s="62"/>
      <c r="DL620" s="62"/>
      <c r="DM620" s="62"/>
      <c r="DN620" s="62"/>
      <c r="DO620" s="62"/>
      <c r="DP620" s="62"/>
      <c r="DQ620" s="62"/>
      <c r="DR620" s="62"/>
      <c r="DS620" s="62"/>
      <c r="DT620" s="62"/>
      <c r="DU620" s="62"/>
      <c r="DV620" s="62"/>
      <c r="DW620" s="62"/>
      <c r="DX620" s="62"/>
      <c r="DY620" s="62"/>
      <c r="DZ620" s="62"/>
      <c r="EA620" s="62"/>
      <c r="EB620" s="62"/>
      <c r="EC620" s="62"/>
      <c r="ED620" s="62"/>
      <c r="EE620" s="62"/>
      <c r="EF620" s="62"/>
      <c r="EG620" s="62"/>
      <c r="EH620" s="62"/>
      <c r="EI620" s="62"/>
      <c r="EJ620" s="62"/>
      <c r="EK620" s="62"/>
      <c r="EL620" s="62"/>
      <c r="EM620" s="62"/>
      <c r="EN620" s="62"/>
      <c r="EO620" s="62"/>
      <c r="EP620" s="62"/>
      <c r="EQ620" s="62"/>
      <c r="ER620" s="62"/>
      <c r="ES620" s="62"/>
      <c r="ET620" s="62"/>
      <c r="EU620" s="62"/>
      <c r="EV620" s="62"/>
      <c r="EW620" s="62"/>
      <c r="EX620" s="62"/>
      <c r="EY620" s="62"/>
      <c r="EZ620" s="62"/>
      <c r="FA620" s="62"/>
      <c r="FB620" s="62"/>
      <c r="FC620" s="62"/>
      <c r="FD620" s="62"/>
      <c r="FE620" s="62"/>
      <c r="FF620" s="62"/>
      <c r="FG620" s="62"/>
      <c r="FH620" s="62"/>
      <c r="FI620" s="62"/>
      <c r="FJ620" s="62"/>
      <c r="FK620" s="62"/>
      <c r="FL620" s="62"/>
      <c r="FM620" s="62"/>
      <c r="FN620" s="62"/>
      <c r="FO620" s="62"/>
      <c r="FP620" s="62"/>
      <c r="FQ620" s="62"/>
      <c r="FR620" s="62"/>
      <c r="FS620" s="62"/>
      <c r="FT620" s="62"/>
      <c r="FU620" s="62"/>
      <c r="FV620" s="62"/>
      <c r="FW620" s="62"/>
      <c r="FX620" s="62"/>
      <c r="FY620" s="62"/>
      <c r="FZ620" s="62"/>
      <c r="GA620" s="62"/>
      <c r="GB620" s="62"/>
      <c r="GC620" s="62"/>
      <c r="GD620" s="62"/>
      <c r="GE620" s="62"/>
      <c r="GF620" s="62"/>
      <c r="GG620" s="62"/>
      <c r="GH620" s="62"/>
      <c r="GI620" s="62"/>
      <c r="GJ620" s="62"/>
      <c r="GK620" s="62"/>
      <c r="GL620" s="62"/>
      <c r="GM620" s="62"/>
      <c r="GN620" s="62"/>
      <c r="GO620" s="62"/>
      <c r="GP620" s="62"/>
      <c r="GQ620" s="62"/>
      <c r="GR620" s="62"/>
      <c r="GS620" s="62"/>
      <c r="GT620" s="62"/>
      <c r="GU620" s="62"/>
      <c r="GV620" s="62"/>
      <c r="GW620" s="62"/>
      <c r="GX620" s="62"/>
      <c r="GY620" s="62"/>
      <c r="GZ620" s="62"/>
      <c r="HA620" s="62"/>
      <c r="HB620" s="62"/>
      <c r="HC620" s="62"/>
      <c r="HD620" s="62"/>
      <c r="HE620" s="62"/>
      <c r="HF620" s="62"/>
      <c r="HG620" s="62"/>
      <c r="HH620" s="62"/>
      <c r="HI620" s="62"/>
      <c r="HJ620" s="62"/>
      <c r="HK620" s="62"/>
      <c r="HL620" s="62"/>
      <c r="HM620" s="62"/>
      <c r="HN620" s="62"/>
      <c r="HO620" s="62"/>
      <c r="HP620" s="62"/>
      <c r="HQ620" s="62"/>
      <c r="HR620" s="62"/>
      <c r="HS620" s="62"/>
      <c r="HT620" s="62"/>
      <c r="HU620" s="62"/>
      <c r="HV620" s="62"/>
      <c r="HW620" s="62"/>
      <c r="HX620" s="62"/>
      <c r="HY620" s="62"/>
      <c r="HZ620" s="62"/>
      <c r="IA620" s="62"/>
      <c r="IB620" s="62"/>
      <c r="IC620" s="62"/>
      <c r="ID620" s="62"/>
      <c r="IE620" s="62"/>
      <c r="IF620" s="62"/>
      <c r="IG620" s="62"/>
      <c r="IH620" s="62"/>
      <c r="II620" s="62"/>
      <c r="IJ620" s="62"/>
      <c r="IK620" s="62"/>
      <c r="IL620" s="62"/>
      <c r="IM620" s="62"/>
      <c r="IN620" s="62"/>
      <c r="IO620" s="62"/>
      <c r="IP620" s="62"/>
      <c r="IQ620" s="62"/>
      <c r="IR620" s="62"/>
      <c r="IS620" s="62"/>
      <c r="IT620" s="62"/>
      <c r="IU620" s="62"/>
      <c r="IV620" s="62"/>
      <c r="IW620" s="62"/>
      <c r="IX620" s="62"/>
      <c r="IY620" s="62"/>
      <c r="IZ620" s="62"/>
      <c r="JA620" s="62"/>
      <c r="JB620" s="62"/>
      <c r="JC620" s="62"/>
      <c r="JD620" s="62"/>
      <c r="JE620" s="62"/>
      <c r="JF620" s="62"/>
      <c r="JG620" s="62"/>
      <c r="JH620" s="62"/>
      <c r="JI620" s="62"/>
      <c r="JJ620" s="62"/>
      <c r="JK620" s="62"/>
      <c r="JL620" s="62"/>
      <c r="JM620" s="62"/>
      <c r="JN620" s="62"/>
      <c r="JO620" s="62"/>
      <c r="JP620" s="62"/>
      <c r="JQ620" s="62"/>
      <c r="JR620" s="62"/>
      <c r="JS620" s="62"/>
      <c r="JT620" s="62"/>
      <c r="JU620" s="62"/>
      <c r="JV620" s="62"/>
      <c r="JW620" s="62"/>
      <c r="JX620" s="62"/>
      <c r="JY620" s="62"/>
      <c r="JZ620" s="62"/>
      <c r="KA620" s="62"/>
      <c r="KB620" s="62"/>
      <c r="KC620" s="62"/>
      <c r="KD620" s="62"/>
      <c r="KE620" s="62"/>
      <c r="KF620" s="62"/>
      <c r="KG620" s="62"/>
      <c r="KH620" s="62"/>
      <c r="KI620" s="62"/>
      <c r="KJ620" s="62"/>
      <c r="KK620" s="62"/>
      <c r="KL620" s="62"/>
      <c r="KM620" s="62"/>
    </row>
    <row r="621" spans="3:299" s="13" customFormat="1" x14ac:dyDescent="0.25">
      <c r="C621" s="62"/>
      <c r="D621" s="62"/>
      <c r="E621" s="62"/>
      <c r="F621" s="62"/>
      <c r="I621" s="14"/>
      <c r="J621" s="63"/>
      <c r="K621" s="14"/>
      <c r="L621" s="63"/>
      <c r="M621" s="63"/>
      <c r="Q621" s="51"/>
      <c r="BU621" s="62"/>
      <c r="BV621" s="62"/>
      <c r="BW621" s="62"/>
      <c r="BX621" s="62"/>
      <c r="BY621" s="62"/>
      <c r="BZ621" s="62"/>
      <c r="CA621" s="62"/>
      <c r="CB621" s="62"/>
      <c r="CC621" s="62"/>
      <c r="CD621" s="62"/>
      <c r="CE621" s="62"/>
      <c r="CF621" s="62"/>
      <c r="CG621" s="62"/>
      <c r="CH621" s="62"/>
      <c r="CI621" s="62"/>
      <c r="CJ621" s="62"/>
      <c r="CK621" s="62"/>
      <c r="CL621" s="62"/>
      <c r="CM621" s="62"/>
      <c r="CN621" s="62"/>
      <c r="CO621" s="62"/>
      <c r="CP621" s="62"/>
      <c r="CQ621" s="62"/>
      <c r="CR621" s="62"/>
      <c r="CS621" s="62"/>
      <c r="CT621" s="62"/>
      <c r="CU621" s="62"/>
      <c r="CV621" s="62"/>
      <c r="CW621" s="62"/>
      <c r="CX621" s="62"/>
      <c r="CY621" s="62"/>
      <c r="CZ621" s="62"/>
      <c r="DA621" s="62"/>
      <c r="DB621" s="62"/>
      <c r="DC621" s="62"/>
      <c r="DD621" s="62"/>
      <c r="DE621" s="62"/>
      <c r="DF621" s="62"/>
      <c r="DG621" s="62"/>
      <c r="DH621" s="62"/>
      <c r="DI621" s="62"/>
      <c r="DJ621" s="62"/>
      <c r="DK621" s="62"/>
      <c r="DL621" s="62"/>
      <c r="DM621" s="62"/>
      <c r="DN621" s="62"/>
      <c r="DO621" s="62"/>
      <c r="DP621" s="62"/>
      <c r="DQ621" s="62"/>
      <c r="DR621" s="62"/>
      <c r="DS621" s="62"/>
      <c r="DT621" s="62"/>
      <c r="DU621" s="62"/>
      <c r="DV621" s="62"/>
      <c r="DW621" s="62"/>
      <c r="DX621" s="62"/>
      <c r="DY621" s="62"/>
      <c r="DZ621" s="62"/>
      <c r="EA621" s="62"/>
      <c r="EB621" s="62"/>
      <c r="EC621" s="62"/>
      <c r="ED621" s="62"/>
      <c r="EE621" s="62"/>
      <c r="EF621" s="62"/>
      <c r="EG621" s="62"/>
      <c r="EH621" s="62"/>
      <c r="EI621" s="62"/>
      <c r="EJ621" s="62"/>
      <c r="EK621" s="62"/>
      <c r="EL621" s="62"/>
      <c r="EM621" s="62"/>
      <c r="EN621" s="62"/>
      <c r="EO621" s="62"/>
      <c r="EP621" s="62"/>
      <c r="EQ621" s="62"/>
      <c r="ER621" s="62"/>
      <c r="ES621" s="62"/>
      <c r="ET621" s="62"/>
      <c r="EU621" s="62"/>
      <c r="EV621" s="62"/>
      <c r="EW621" s="62"/>
      <c r="EX621" s="62"/>
      <c r="EY621" s="62"/>
      <c r="EZ621" s="62"/>
      <c r="FA621" s="62"/>
      <c r="FB621" s="62"/>
      <c r="FC621" s="62"/>
      <c r="FD621" s="62"/>
      <c r="FE621" s="62"/>
      <c r="FF621" s="62"/>
      <c r="FG621" s="62"/>
      <c r="FH621" s="62"/>
      <c r="FI621" s="62"/>
      <c r="FJ621" s="62"/>
      <c r="FK621" s="62"/>
      <c r="FL621" s="62"/>
      <c r="FM621" s="62"/>
      <c r="FN621" s="62"/>
      <c r="FO621" s="62"/>
      <c r="FP621" s="62"/>
      <c r="FQ621" s="62"/>
      <c r="FR621" s="62"/>
      <c r="FS621" s="62"/>
      <c r="FT621" s="62"/>
      <c r="FU621" s="62"/>
      <c r="FV621" s="62"/>
      <c r="FW621" s="62"/>
      <c r="FX621" s="62"/>
      <c r="FY621" s="62"/>
      <c r="FZ621" s="62"/>
      <c r="GA621" s="62"/>
      <c r="GB621" s="62"/>
      <c r="GC621" s="62"/>
      <c r="GD621" s="62"/>
      <c r="GE621" s="62"/>
      <c r="GF621" s="62"/>
      <c r="GG621" s="62"/>
      <c r="GH621" s="62"/>
      <c r="GI621" s="62"/>
      <c r="GJ621" s="62"/>
      <c r="GK621" s="62"/>
      <c r="GL621" s="62"/>
      <c r="GM621" s="62"/>
      <c r="GN621" s="62"/>
      <c r="GO621" s="62"/>
      <c r="GP621" s="62"/>
      <c r="GQ621" s="62"/>
      <c r="GR621" s="62"/>
      <c r="GS621" s="62"/>
      <c r="GT621" s="62"/>
      <c r="GU621" s="62"/>
      <c r="GV621" s="62"/>
      <c r="GW621" s="62"/>
      <c r="GX621" s="62"/>
      <c r="GY621" s="62"/>
      <c r="GZ621" s="62"/>
      <c r="HA621" s="62"/>
      <c r="HB621" s="62"/>
      <c r="HC621" s="62"/>
      <c r="HD621" s="62"/>
      <c r="HE621" s="62"/>
      <c r="HF621" s="62"/>
      <c r="HG621" s="62"/>
      <c r="HH621" s="62"/>
      <c r="HI621" s="62"/>
      <c r="HJ621" s="62"/>
      <c r="HK621" s="62"/>
      <c r="HL621" s="62"/>
      <c r="HM621" s="62"/>
      <c r="HN621" s="62"/>
      <c r="HO621" s="62"/>
      <c r="HP621" s="62"/>
      <c r="HQ621" s="62"/>
      <c r="HR621" s="62"/>
      <c r="HS621" s="62"/>
      <c r="HT621" s="62"/>
      <c r="HU621" s="62"/>
      <c r="HV621" s="62"/>
      <c r="HW621" s="62"/>
      <c r="HX621" s="62"/>
      <c r="HY621" s="62"/>
      <c r="HZ621" s="62"/>
      <c r="IA621" s="62"/>
      <c r="IB621" s="62"/>
      <c r="IC621" s="62"/>
      <c r="ID621" s="62"/>
      <c r="IE621" s="62"/>
      <c r="IF621" s="62"/>
      <c r="IG621" s="62"/>
      <c r="IH621" s="62"/>
      <c r="II621" s="62"/>
      <c r="IJ621" s="62"/>
      <c r="IK621" s="62"/>
      <c r="IL621" s="62"/>
      <c r="IM621" s="62"/>
      <c r="IN621" s="62"/>
      <c r="IO621" s="62"/>
      <c r="IP621" s="62"/>
      <c r="IQ621" s="62"/>
      <c r="IR621" s="62"/>
      <c r="IS621" s="62"/>
      <c r="IT621" s="62"/>
      <c r="IU621" s="62"/>
      <c r="IV621" s="62"/>
      <c r="IW621" s="62"/>
      <c r="IX621" s="62"/>
      <c r="IY621" s="62"/>
      <c r="IZ621" s="62"/>
      <c r="JA621" s="62"/>
      <c r="JB621" s="62"/>
      <c r="JC621" s="62"/>
      <c r="JD621" s="62"/>
      <c r="JE621" s="62"/>
      <c r="JF621" s="62"/>
      <c r="JG621" s="62"/>
      <c r="JH621" s="62"/>
      <c r="JI621" s="62"/>
      <c r="JJ621" s="62"/>
      <c r="JK621" s="62"/>
      <c r="JL621" s="62"/>
      <c r="JM621" s="62"/>
      <c r="JN621" s="62"/>
      <c r="JO621" s="62"/>
      <c r="JP621" s="62"/>
      <c r="JQ621" s="62"/>
      <c r="JR621" s="62"/>
      <c r="JS621" s="62"/>
      <c r="JT621" s="62"/>
      <c r="JU621" s="62"/>
      <c r="JV621" s="62"/>
      <c r="JW621" s="62"/>
      <c r="JX621" s="62"/>
      <c r="JY621" s="62"/>
      <c r="JZ621" s="62"/>
      <c r="KA621" s="62"/>
      <c r="KB621" s="62"/>
      <c r="KC621" s="62"/>
      <c r="KD621" s="62"/>
      <c r="KE621" s="62"/>
      <c r="KF621" s="62"/>
      <c r="KG621" s="62"/>
      <c r="KH621" s="62"/>
      <c r="KI621" s="62"/>
      <c r="KJ621" s="62"/>
      <c r="KK621" s="62"/>
      <c r="KL621" s="62"/>
      <c r="KM621" s="62"/>
    </row>
    <row r="622" spans="3:299" s="13" customFormat="1" x14ac:dyDescent="0.25">
      <c r="C622" s="62"/>
      <c r="D622" s="62"/>
      <c r="E622" s="62"/>
      <c r="F622" s="62"/>
      <c r="I622" s="14"/>
      <c r="J622" s="63"/>
      <c r="K622" s="14"/>
      <c r="L622" s="63"/>
      <c r="M622" s="63"/>
      <c r="Q622" s="51"/>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c r="CS622" s="62"/>
      <c r="CT622" s="62"/>
      <c r="CU622" s="62"/>
      <c r="CV622" s="62"/>
      <c r="CW622" s="62"/>
      <c r="CX622" s="62"/>
      <c r="CY622" s="62"/>
      <c r="CZ622" s="62"/>
      <c r="DA622" s="62"/>
      <c r="DB622" s="62"/>
      <c r="DC622" s="62"/>
      <c r="DD622" s="62"/>
      <c r="DE622" s="62"/>
      <c r="DF622" s="62"/>
      <c r="DG622" s="62"/>
      <c r="DH622" s="62"/>
      <c r="DI622" s="62"/>
      <c r="DJ622" s="62"/>
      <c r="DK622" s="62"/>
      <c r="DL622" s="62"/>
      <c r="DM622" s="62"/>
      <c r="DN622" s="62"/>
      <c r="DO622" s="62"/>
      <c r="DP622" s="62"/>
      <c r="DQ622" s="62"/>
      <c r="DR622" s="62"/>
      <c r="DS622" s="62"/>
      <c r="DT622" s="62"/>
      <c r="DU622" s="62"/>
      <c r="DV622" s="62"/>
      <c r="DW622" s="62"/>
      <c r="DX622" s="62"/>
      <c r="DY622" s="62"/>
      <c r="DZ622" s="62"/>
      <c r="EA622" s="62"/>
      <c r="EB622" s="62"/>
      <c r="EC622" s="62"/>
      <c r="ED622" s="62"/>
      <c r="EE622" s="62"/>
      <c r="EF622" s="62"/>
      <c r="EG622" s="62"/>
      <c r="EH622" s="62"/>
      <c r="EI622" s="62"/>
      <c r="EJ622" s="62"/>
      <c r="EK622" s="62"/>
      <c r="EL622" s="62"/>
      <c r="EM622" s="62"/>
      <c r="EN622" s="62"/>
      <c r="EO622" s="62"/>
      <c r="EP622" s="62"/>
      <c r="EQ622" s="62"/>
      <c r="ER622" s="62"/>
      <c r="ES622" s="62"/>
      <c r="ET622" s="62"/>
      <c r="EU622" s="62"/>
      <c r="EV622" s="62"/>
      <c r="EW622" s="62"/>
      <c r="EX622" s="62"/>
      <c r="EY622" s="62"/>
      <c r="EZ622" s="62"/>
      <c r="FA622" s="62"/>
      <c r="FB622" s="62"/>
      <c r="FC622" s="62"/>
      <c r="FD622" s="62"/>
      <c r="FE622" s="62"/>
      <c r="FF622" s="62"/>
      <c r="FG622" s="62"/>
      <c r="FH622" s="62"/>
      <c r="FI622" s="62"/>
      <c r="FJ622" s="62"/>
      <c r="FK622" s="62"/>
      <c r="FL622" s="62"/>
      <c r="FM622" s="62"/>
      <c r="FN622" s="62"/>
      <c r="FO622" s="62"/>
      <c r="FP622" s="62"/>
      <c r="FQ622" s="62"/>
      <c r="FR622" s="62"/>
      <c r="FS622" s="62"/>
      <c r="FT622" s="62"/>
      <c r="FU622" s="62"/>
      <c r="FV622" s="62"/>
      <c r="FW622" s="62"/>
      <c r="FX622" s="62"/>
      <c r="FY622" s="62"/>
      <c r="FZ622" s="62"/>
      <c r="GA622" s="62"/>
      <c r="GB622" s="62"/>
      <c r="GC622" s="62"/>
      <c r="GD622" s="62"/>
      <c r="GE622" s="62"/>
      <c r="GF622" s="62"/>
      <c r="GG622" s="62"/>
      <c r="GH622" s="62"/>
      <c r="GI622" s="62"/>
      <c r="GJ622" s="62"/>
      <c r="GK622" s="62"/>
      <c r="GL622" s="62"/>
      <c r="GM622" s="62"/>
      <c r="GN622" s="62"/>
      <c r="GO622" s="62"/>
      <c r="GP622" s="62"/>
      <c r="GQ622" s="62"/>
      <c r="GR622" s="62"/>
      <c r="GS622" s="62"/>
      <c r="GT622" s="62"/>
      <c r="GU622" s="62"/>
      <c r="GV622" s="62"/>
      <c r="GW622" s="62"/>
      <c r="GX622" s="62"/>
      <c r="GY622" s="62"/>
      <c r="GZ622" s="62"/>
      <c r="HA622" s="62"/>
      <c r="HB622" s="62"/>
      <c r="HC622" s="62"/>
      <c r="HD622" s="62"/>
      <c r="HE622" s="62"/>
      <c r="HF622" s="62"/>
      <c r="HG622" s="62"/>
      <c r="HH622" s="62"/>
      <c r="HI622" s="62"/>
      <c r="HJ622" s="62"/>
      <c r="HK622" s="62"/>
      <c r="HL622" s="62"/>
      <c r="HM622" s="62"/>
      <c r="HN622" s="62"/>
      <c r="HO622" s="62"/>
      <c r="HP622" s="62"/>
      <c r="HQ622" s="62"/>
      <c r="HR622" s="62"/>
      <c r="HS622" s="62"/>
      <c r="HT622" s="62"/>
      <c r="HU622" s="62"/>
      <c r="HV622" s="62"/>
      <c r="HW622" s="62"/>
      <c r="HX622" s="62"/>
      <c r="HY622" s="62"/>
      <c r="HZ622" s="62"/>
      <c r="IA622" s="62"/>
      <c r="IB622" s="62"/>
      <c r="IC622" s="62"/>
      <c r="ID622" s="62"/>
      <c r="IE622" s="62"/>
      <c r="IF622" s="62"/>
      <c r="IG622" s="62"/>
      <c r="IH622" s="62"/>
      <c r="II622" s="62"/>
      <c r="IJ622" s="62"/>
      <c r="IK622" s="62"/>
      <c r="IL622" s="62"/>
      <c r="IM622" s="62"/>
      <c r="IN622" s="62"/>
      <c r="IO622" s="62"/>
      <c r="IP622" s="62"/>
      <c r="IQ622" s="62"/>
      <c r="IR622" s="62"/>
      <c r="IS622" s="62"/>
      <c r="IT622" s="62"/>
      <c r="IU622" s="62"/>
      <c r="IV622" s="62"/>
      <c r="IW622" s="62"/>
      <c r="IX622" s="62"/>
      <c r="IY622" s="62"/>
      <c r="IZ622" s="62"/>
      <c r="JA622" s="62"/>
      <c r="JB622" s="62"/>
      <c r="JC622" s="62"/>
      <c r="JD622" s="62"/>
      <c r="JE622" s="62"/>
      <c r="JF622" s="62"/>
      <c r="JG622" s="62"/>
      <c r="JH622" s="62"/>
      <c r="JI622" s="62"/>
      <c r="JJ622" s="62"/>
      <c r="JK622" s="62"/>
      <c r="JL622" s="62"/>
      <c r="JM622" s="62"/>
      <c r="JN622" s="62"/>
      <c r="JO622" s="62"/>
      <c r="JP622" s="62"/>
      <c r="JQ622" s="62"/>
      <c r="JR622" s="62"/>
      <c r="JS622" s="62"/>
      <c r="JT622" s="62"/>
      <c r="JU622" s="62"/>
      <c r="JV622" s="62"/>
      <c r="JW622" s="62"/>
      <c r="JX622" s="62"/>
      <c r="JY622" s="62"/>
      <c r="JZ622" s="62"/>
      <c r="KA622" s="62"/>
      <c r="KB622" s="62"/>
      <c r="KC622" s="62"/>
      <c r="KD622" s="62"/>
      <c r="KE622" s="62"/>
      <c r="KF622" s="62"/>
      <c r="KG622" s="62"/>
      <c r="KH622" s="62"/>
      <c r="KI622" s="62"/>
      <c r="KJ622" s="62"/>
      <c r="KK622" s="62"/>
      <c r="KL622" s="62"/>
      <c r="KM622" s="62"/>
    </row>
    <row r="623" spans="3:299" s="13" customFormat="1" x14ac:dyDescent="0.25">
      <c r="C623" s="62"/>
      <c r="D623" s="62"/>
      <c r="E623" s="62"/>
      <c r="F623" s="62"/>
      <c r="I623" s="14"/>
      <c r="J623" s="63"/>
      <c r="K623" s="14"/>
      <c r="L623" s="63"/>
      <c r="M623" s="63"/>
      <c r="Q623" s="51"/>
      <c r="BU623" s="62"/>
      <c r="BV623" s="62"/>
      <c r="BW623" s="62"/>
      <c r="BX623" s="62"/>
      <c r="BY623" s="62"/>
      <c r="BZ623" s="62"/>
      <c r="CA623" s="62"/>
      <c r="CB623" s="62"/>
      <c r="CC623" s="62"/>
      <c r="CD623" s="62"/>
      <c r="CE623" s="62"/>
      <c r="CF623" s="62"/>
      <c r="CG623" s="62"/>
      <c r="CH623" s="62"/>
      <c r="CI623" s="62"/>
      <c r="CJ623" s="62"/>
      <c r="CK623" s="62"/>
      <c r="CL623" s="62"/>
      <c r="CM623" s="62"/>
      <c r="CN623" s="62"/>
      <c r="CO623" s="62"/>
      <c r="CP623" s="62"/>
      <c r="CQ623" s="62"/>
      <c r="CR623" s="62"/>
      <c r="CS623" s="62"/>
      <c r="CT623" s="62"/>
      <c r="CU623" s="62"/>
      <c r="CV623" s="62"/>
      <c r="CW623" s="62"/>
      <c r="CX623" s="62"/>
      <c r="CY623" s="62"/>
      <c r="CZ623" s="62"/>
      <c r="DA623" s="62"/>
      <c r="DB623" s="62"/>
      <c r="DC623" s="62"/>
      <c r="DD623" s="62"/>
      <c r="DE623" s="62"/>
      <c r="DF623" s="62"/>
      <c r="DG623" s="62"/>
      <c r="DH623" s="62"/>
      <c r="DI623" s="62"/>
      <c r="DJ623" s="62"/>
      <c r="DK623" s="62"/>
      <c r="DL623" s="62"/>
      <c r="DM623" s="62"/>
      <c r="DN623" s="62"/>
      <c r="DO623" s="62"/>
      <c r="DP623" s="62"/>
      <c r="DQ623" s="62"/>
      <c r="DR623" s="62"/>
      <c r="DS623" s="62"/>
      <c r="DT623" s="62"/>
      <c r="DU623" s="62"/>
      <c r="DV623" s="62"/>
      <c r="DW623" s="62"/>
      <c r="DX623" s="62"/>
      <c r="DY623" s="62"/>
      <c r="DZ623" s="62"/>
      <c r="EA623" s="62"/>
      <c r="EB623" s="62"/>
      <c r="EC623" s="62"/>
      <c r="ED623" s="62"/>
      <c r="EE623" s="62"/>
      <c r="EF623" s="62"/>
      <c r="EG623" s="62"/>
      <c r="EH623" s="62"/>
      <c r="EI623" s="62"/>
      <c r="EJ623" s="62"/>
      <c r="EK623" s="62"/>
      <c r="EL623" s="62"/>
      <c r="EM623" s="62"/>
      <c r="EN623" s="62"/>
      <c r="EO623" s="62"/>
      <c r="EP623" s="62"/>
      <c r="EQ623" s="62"/>
      <c r="ER623" s="62"/>
      <c r="ES623" s="62"/>
      <c r="ET623" s="62"/>
      <c r="EU623" s="62"/>
      <c r="EV623" s="62"/>
      <c r="EW623" s="62"/>
      <c r="EX623" s="62"/>
      <c r="EY623" s="62"/>
      <c r="EZ623" s="62"/>
      <c r="FA623" s="62"/>
      <c r="FB623" s="62"/>
      <c r="FC623" s="62"/>
      <c r="FD623" s="62"/>
      <c r="FE623" s="62"/>
      <c r="FF623" s="62"/>
      <c r="FG623" s="62"/>
      <c r="FH623" s="62"/>
      <c r="FI623" s="62"/>
      <c r="FJ623" s="62"/>
      <c r="FK623" s="62"/>
      <c r="FL623" s="62"/>
      <c r="FM623" s="62"/>
      <c r="FN623" s="62"/>
      <c r="FO623" s="62"/>
      <c r="FP623" s="62"/>
      <c r="FQ623" s="62"/>
      <c r="FR623" s="62"/>
      <c r="FS623" s="62"/>
      <c r="FT623" s="62"/>
      <c r="FU623" s="62"/>
      <c r="FV623" s="62"/>
      <c r="FW623" s="62"/>
      <c r="FX623" s="62"/>
      <c r="FY623" s="62"/>
      <c r="FZ623" s="62"/>
      <c r="GA623" s="62"/>
      <c r="GB623" s="62"/>
      <c r="GC623" s="62"/>
      <c r="GD623" s="62"/>
      <c r="GE623" s="62"/>
      <c r="GF623" s="62"/>
      <c r="GG623" s="62"/>
      <c r="GH623" s="62"/>
      <c r="GI623" s="62"/>
      <c r="GJ623" s="62"/>
      <c r="GK623" s="62"/>
      <c r="GL623" s="62"/>
      <c r="GM623" s="62"/>
      <c r="GN623" s="62"/>
      <c r="GO623" s="62"/>
      <c r="GP623" s="62"/>
      <c r="GQ623" s="62"/>
      <c r="GR623" s="62"/>
      <c r="GS623" s="62"/>
      <c r="GT623" s="62"/>
      <c r="GU623" s="62"/>
      <c r="GV623" s="62"/>
      <c r="GW623" s="62"/>
      <c r="GX623" s="62"/>
      <c r="GY623" s="62"/>
      <c r="GZ623" s="62"/>
      <c r="HA623" s="62"/>
      <c r="HB623" s="62"/>
      <c r="HC623" s="62"/>
      <c r="HD623" s="62"/>
      <c r="HE623" s="62"/>
      <c r="HF623" s="62"/>
      <c r="HG623" s="62"/>
      <c r="HH623" s="62"/>
      <c r="HI623" s="62"/>
      <c r="HJ623" s="62"/>
      <c r="HK623" s="62"/>
      <c r="HL623" s="62"/>
      <c r="HM623" s="62"/>
      <c r="HN623" s="62"/>
      <c r="HO623" s="62"/>
      <c r="HP623" s="62"/>
      <c r="HQ623" s="62"/>
      <c r="HR623" s="62"/>
      <c r="HS623" s="62"/>
      <c r="HT623" s="62"/>
      <c r="HU623" s="62"/>
      <c r="HV623" s="62"/>
      <c r="HW623" s="62"/>
      <c r="HX623" s="62"/>
      <c r="HY623" s="62"/>
      <c r="HZ623" s="62"/>
      <c r="IA623" s="62"/>
      <c r="IB623" s="62"/>
      <c r="IC623" s="62"/>
      <c r="ID623" s="62"/>
      <c r="IE623" s="62"/>
      <c r="IF623" s="62"/>
      <c r="IG623" s="62"/>
      <c r="IH623" s="62"/>
      <c r="II623" s="62"/>
      <c r="IJ623" s="62"/>
      <c r="IK623" s="62"/>
      <c r="IL623" s="62"/>
      <c r="IM623" s="62"/>
      <c r="IN623" s="62"/>
      <c r="IO623" s="62"/>
      <c r="IP623" s="62"/>
      <c r="IQ623" s="62"/>
      <c r="IR623" s="62"/>
      <c r="IS623" s="62"/>
      <c r="IT623" s="62"/>
      <c r="IU623" s="62"/>
      <c r="IV623" s="62"/>
      <c r="IW623" s="62"/>
      <c r="IX623" s="62"/>
      <c r="IY623" s="62"/>
      <c r="IZ623" s="62"/>
      <c r="JA623" s="62"/>
      <c r="JB623" s="62"/>
      <c r="JC623" s="62"/>
      <c r="JD623" s="62"/>
      <c r="JE623" s="62"/>
      <c r="JF623" s="62"/>
      <c r="JG623" s="62"/>
      <c r="JH623" s="62"/>
      <c r="JI623" s="62"/>
      <c r="JJ623" s="62"/>
      <c r="JK623" s="62"/>
      <c r="JL623" s="62"/>
      <c r="JM623" s="62"/>
      <c r="JN623" s="62"/>
      <c r="JO623" s="62"/>
      <c r="JP623" s="62"/>
      <c r="JQ623" s="62"/>
      <c r="JR623" s="62"/>
      <c r="JS623" s="62"/>
      <c r="JT623" s="62"/>
      <c r="JU623" s="62"/>
      <c r="JV623" s="62"/>
      <c r="JW623" s="62"/>
      <c r="JX623" s="62"/>
      <c r="JY623" s="62"/>
      <c r="JZ623" s="62"/>
      <c r="KA623" s="62"/>
      <c r="KB623" s="62"/>
      <c r="KC623" s="62"/>
      <c r="KD623" s="62"/>
      <c r="KE623" s="62"/>
      <c r="KF623" s="62"/>
      <c r="KG623" s="62"/>
      <c r="KH623" s="62"/>
      <c r="KI623" s="62"/>
      <c r="KJ623" s="62"/>
      <c r="KK623" s="62"/>
      <c r="KL623" s="62"/>
      <c r="KM623" s="62"/>
    </row>
    <row r="624" spans="3:299" s="13" customFormat="1" x14ac:dyDescent="0.25">
      <c r="C624" s="62"/>
      <c r="D624" s="62"/>
      <c r="E624" s="62"/>
      <c r="F624" s="62"/>
      <c r="I624" s="14"/>
      <c r="J624" s="63"/>
      <c r="K624" s="14"/>
      <c r="L624" s="63"/>
      <c r="M624" s="63"/>
      <c r="Q624" s="51"/>
      <c r="BU624" s="62"/>
      <c r="BV624" s="62"/>
      <c r="BW624" s="62"/>
      <c r="BX624" s="62"/>
      <c r="BY624" s="62"/>
      <c r="BZ624" s="62"/>
      <c r="CA624" s="62"/>
      <c r="CB624" s="62"/>
      <c r="CC624" s="62"/>
      <c r="CD624" s="62"/>
      <c r="CE624" s="62"/>
      <c r="CF624" s="62"/>
      <c r="CG624" s="62"/>
      <c r="CH624" s="62"/>
      <c r="CI624" s="62"/>
      <c r="CJ624" s="62"/>
      <c r="CK624" s="62"/>
      <c r="CL624" s="62"/>
      <c r="CM624" s="62"/>
      <c r="CN624" s="62"/>
      <c r="CO624" s="62"/>
      <c r="CP624" s="62"/>
      <c r="CQ624" s="62"/>
      <c r="CR624" s="62"/>
      <c r="CS624" s="62"/>
      <c r="CT624" s="62"/>
      <c r="CU624" s="62"/>
      <c r="CV624" s="62"/>
      <c r="CW624" s="62"/>
      <c r="CX624" s="62"/>
      <c r="CY624" s="62"/>
      <c r="CZ624" s="62"/>
      <c r="DA624" s="62"/>
      <c r="DB624" s="62"/>
      <c r="DC624" s="62"/>
      <c r="DD624" s="62"/>
      <c r="DE624" s="62"/>
      <c r="DF624" s="62"/>
      <c r="DG624" s="62"/>
      <c r="DH624" s="62"/>
      <c r="DI624" s="62"/>
      <c r="DJ624" s="62"/>
      <c r="DK624" s="62"/>
      <c r="DL624" s="62"/>
      <c r="DM624" s="62"/>
      <c r="DN624" s="62"/>
      <c r="DO624" s="62"/>
      <c r="DP624" s="62"/>
      <c r="DQ624" s="62"/>
      <c r="DR624" s="62"/>
      <c r="DS624" s="62"/>
      <c r="DT624" s="62"/>
      <c r="DU624" s="62"/>
      <c r="DV624" s="62"/>
      <c r="DW624" s="62"/>
      <c r="DX624" s="62"/>
      <c r="DY624" s="62"/>
      <c r="DZ624" s="62"/>
      <c r="EA624" s="62"/>
      <c r="EB624" s="62"/>
      <c r="EC624" s="62"/>
      <c r="ED624" s="62"/>
      <c r="EE624" s="62"/>
      <c r="EF624" s="62"/>
      <c r="EG624" s="62"/>
      <c r="EH624" s="62"/>
      <c r="EI624" s="62"/>
      <c r="EJ624" s="62"/>
      <c r="EK624" s="62"/>
      <c r="EL624" s="62"/>
      <c r="EM624" s="62"/>
      <c r="EN624" s="62"/>
      <c r="EO624" s="62"/>
      <c r="EP624" s="62"/>
      <c r="EQ624" s="62"/>
      <c r="ER624" s="62"/>
      <c r="ES624" s="62"/>
      <c r="ET624" s="62"/>
      <c r="EU624" s="62"/>
      <c r="EV624" s="62"/>
      <c r="EW624" s="62"/>
      <c r="EX624" s="62"/>
      <c r="EY624" s="62"/>
      <c r="EZ624" s="62"/>
      <c r="FA624" s="62"/>
      <c r="FB624" s="62"/>
      <c r="FC624" s="62"/>
      <c r="FD624" s="62"/>
      <c r="FE624" s="62"/>
      <c r="FF624" s="62"/>
      <c r="FG624" s="62"/>
      <c r="FH624" s="62"/>
      <c r="FI624" s="62"/>
      <c r="FJ624" s="62"/>
      <c r="FK624" s="62"/>
      <c r="FL624" s="62"/>
      <c r="FM624" s="62"/>
      <c r="FN624" s="62"/>
      <c r="FO624" s="62"/>
      <c r="FP624" s="62"/>
      <c r="FQ624" s="62"/>
      <c r="FR624" s="62"/>
      <c r="FS624" s="62"/>
      <c r="FT624" s="62"/>
      <c r="FU624" s="62"/>
      <c r="FV624" s="62"/>
      <c r="FW624" s="62"/>
      <c r="FX624" s="62"/>
      <c r="FY624" s="62"/>
      <c r="FZ624" s="62"/>
      <c r="GA624" s="62"/>
      <c r="GB624" s="62"/>
      <c r="GC624" s="62"/>
      <c r="GD624" s="62"/>
      <c r="GE624" s="62"/>
      <c r="GF624" s="62"/>
      <c r="GG624" s="62"/>
      <c r="GH624" s="62"/>
      <c r="GI624" s="62"/>
      <c r="GJ624" s="62"/>
      <c r="GK624" s="62"/>
      <c r="GL624" s="62"/>
      <c r="GM624" s="62"/>
      <c r="GN624" s="62"/>
      <c r="GO624" s="62"/>
      <c r="GP624" s="62"/>
      <c r="GQ624" s="62"/>
      <c r="GR624" s="62"/>
      <c r="GS624" s="62"/>
      <c r="GT624" s="62"/>
      <c r="GU624" s="62"/>
      <c r="GV624" s="62"/>
      <c r="GW624" s="62"/>
      <c r="GX624" s="62"/>
      <c r="GY624" s="62"/>
      <c r="GZ624" s="62"/>
      <c r="HA624" s="62"/>
      <c r="HB624" s="62"/>
      <c r="HC624" s="62"/>
      <c r="HD624" s="62"/>
      <c r="HE624" s="62"/>
      <c r="HF624" s="62"/>
      <c r="HG624" s="62"/>
      <c r="HH624" s="62"/>
      <c r="HI624" s="62"/>
      <c r="HJ624" s="62"/>
      <c r="HK624" s="62"/>
      <c r="HL624" s="62"/>
      <c r="HM624" s="62"/>
      <c r="HN624" s="62"/>
      <c r="HO624" s="62"/>
      <c r="HP624" s="62"/>
      <c r="HQ624" s="62"/>
      <c r="HR624" s="62"/>
      <c r="HS624" s="62"/>
      <c r="HT624" s="62"/>
      <c r="HU624" s="62"/>
      <c r="HV624" s="62"/>
      <c r="HW624" s="62"/>
      <c r="HX624" s="62"/>
      <c r="HY624" s="62"/>
      <c r="HZ624" s="62"/>
      <c r="IA624" s="62"/>
      <c r="IB624" s="62"/>
      <c r="IC624" s="62"/>
      <c r="ID624" s="62"/>
      <c r="IE624" s="62"/>
      <c r="IF624" s="62"/>
      <c r="IG624" s="62"/>
      <c r="IH624" s="62"/>
      <c r="II624" s="62"/>
      <c r="IJ624" s="62"/>
      <c r="IK624" s="62"/>
      <c r="IL624" s="62"/>
      <c r="IM624" s="62"/>
      <c r="IN624" s="62"/>
      <c r="IO624" s="62"/>
      <c r="IP624" s="62"/>
      <c r="IQ624" s="62"/>
      <c r="IR624" s="62"/>
      <c r="IS624" s="62"/>
      <c r="IT624" s="62"/>
      <c r="IU624" s="62"/>
      <c r="IV624" s="62"/>
      <c r="IW624" s="62"/>
      <c r="IX624" s="62"/>
      <c r="IY624" s="62"/>
      <c r="IZ624" s="62"/>
      <c r="JA624" s="62"/>
      <c r="JB624" s="62"/>
      <c r="JC624" s="62"/>
      <c r="JD624" s="62"/>
      <c r="JE624" s="62"/>
      <c r="JF624" s="62"/>
      <c r="JG624" s="62"/>
      <c r="JH624" s="62"/>
      <c r="JI624" s="62"/>
      <c r="JJ624" s="62"/>
      <c r="JK624" s="62"/>
      <c r="JL624" s="62"/>
      <c r="JM624" s="62"/>
      <c r="JN624" s="62"/>
      <c r="JO624" s="62"/>
      <c r="JP624" s="62"/>
      <c r="JQ624" s="62"/>
      <c r="JR624" s="62"/>
      <c r="JS624" s="62"/>
      <c r="JT624" s="62"/>
      <c r="JU624" s="62"/>
      <c r="JV624" s="62"/>
      <c r="JW624" s="62"/>
      <c r="JX624" s="62"/>
      <c r="JY624" s="62"/>
      <c r="JZ624" s="62"/>
      <c r="KA624" s="62"/>
      <c r="KB624" s="62"/>
      <c r="KC624" s="62"/>
      <c r="KD624" s="62"/>
      <c r="KE624" s="62"/>
      <c r="KF624" s="62"/>
      <c r="KG624" s="62"/>
      <c r="KH624" s="62"/>
      <c r="KI624" s="62"/>
      <c r="KJ624" s="62"/>
      <c r="KK624" s="62"/>
      <c r="KL624" s="62"/>
      <c r="KM624" s="62"/>
    </row>
    <row r="625" spans="3:299" s="13" customFormat="1" x14ac:dyDescent="0.25">
      <c r="C625" s="62"/>
      <c r="D625" s="62"/>
      <c r="E625" s="62"/>
      <c r="F625" s="62"/>
      <c r="I625" s="14"/>
      <c r="J625" s="63"/>
      <c r="K625" s="14"/>
      <c r="L625" s="63"/>
      <c r="M625" s="63"/>
      <c r="Q625" s="51"/>
      <c r="BU625" s="62"/>
      <c r="BV625" s="62"/>
      <c r="BW625" s="62"/>
      <c r="BX625" s="62"/>
      <c r="BY625" s="62"/>
      <c r="BZ625" s="62"/>
      <c r="CA625" s="62"/>
      <c r="CB625" s="62"/>
      <c r="CC625" s="62"/>
      <c r="CD625" s="62"/>
      <c r="CE625" s="62"/>
      <c r="CF625" s="62"/>
      <c r="CG625" s="62"/>
      <c r="CH625" s="62"/>
      <c r="CI625" s="62"/>
      <c r="CJ625" s="62"/>
      <c r="CK625" s="62"/>
      <c r="CL625" s="62"/>
      <c r="CM625" s="62"/>
      <c r="CN625" s="62"/>
      <c r="CO625" s="62"/>
      <c r="CP625" s="62"/>
      <c r="CQ625" s="62"/>
      <c r="CR625" s="62"/>
      <c r="CS625" s="62"/>
      <c r="CT625" s="62"/>
      <c r="CU625" s="62"/>
      <c r="CV625" s="62"/>
      <c r="CW625" s="62"/>
      <c r="CX625" s="62"/>
      <c r="CY625" s="62"/>
      <c r="CZ625" s="62"/>
      <c r="DA625" s="62"/>
      <c r="DB625" s="62"/>
      <c r="DC625" s="62"/>
      <c r="DD625" s="62"/>
      <c r="DE625" s="62"/>
      <c r="DF625" s="62"/>
      <c r="DG625" s="62"/>
      <c r="DH625" s="62"/>
      <c r="DI625" s="62"/>
      <c r="DJ625" s="62"/>
      <c r="DK625" s="62"/>
      <c r="DL625" s="62"/>
      <c r="DM625" s="62"/>
      <c r="DN625" s="62"/>
      <c r="DO625" s="62"/>
      <c r="DP625" s="62"/>
      <c r="DQ625" s="62"/>
      <c r="DR625" s="62"/>
      <c r="DS625" s="62"/>
      <c r="DT625" s="62"/>
      <c r="DU625" s="62"/>
      <c r="DV625" s="62"/>
      <c r="DW625" s="62"/>
      <c r="DX625" s="62"/>
      <c r="DY625" s="62"/>
      <c r="DZ625" s="62"/>
      <c r="EA625" s="62"/>
      <c r="EB625" s="62"/>
      <c r="EC625" s="62"/>
      <c r="ED625" s="62"/>
      <c r="EE625" s="62"/>
      <c r="EF625" s="62"/>
      <c r="EG625" s="62"/>
      <c r="EH625" s="62"/>
      <c r="EI625" s="62"/>
      <c r="EJ625" s="62"/>
      <c r="EK625" s="62"/>
      <c r="EL625" s="62"/>
      <c r="EM625" s="62"/>
      <c r="EN625" s="62"/>
      <c r="EO625" s="62"/>
      <c r="EP625" s="62"/>
      <c r="EQ625" s="62"/>
      <c r="ER625" s="62"/>
      <c r="ES625" s="62"/>
      <c r="ET625" s="62"/>
      <c r="EU625" s="62"/>
      <c r="EV625" s="62"/>
      <c r="EW625" s="62"/>
      <c r="EX625" s="62"/>
      <c r="EY625" s="62"/>
      <c r="EZ625" s="62"/>
      <c r="FA625" s="62"/>
      <c r="FB625" s="62"/>
      <c r="FC625" s="62"/>
      <c r="FD625" s="62"/>
      <c r="FE625" s="62"/>
      <c r="FF625" s="62"/>
      <c r="FG625" s="62"/>
      <c r="FH625" s="62"/>
      <c r="FI625" s="62"/>
      <c r="FJ625" s="62"/>
      <c r="FK625" s="62"/>
      <c r="FL625" s="62"/>
      <c r="FM625" s="62"/>
      <c r="FN625" s="62"/>
      <c r="FO625" s="62"/>
      <c r="FP625" s="62"/>
      <c r="FQ625" s="62"/>
      <c r="FR625" s="62"/>
      <c r="FS625" s="62"/>
      <c r="FT625" s="62"/>
      <c r="FU625" s="62"/>
      <c r="FV625" s="62"/>
      <c r="FW625" s="62"/>
      <c r="FX625" s="62"/>
      <c r="FY625" s="62"/>
      <c r="FZ625" s="62"/>
      <c r="GA625" s="62"/>
      <c r="GB625" s="62"/>
      <c r="GC625" s="62"/>
      <c r="GD625" s="62"/>
      <c r="GE625" s="62"/>
      <c r="GF625" s="62"/>
      <c r="GG625" s="62"/>
      <c r="GH625" s="62"/>
      <c r="GI625" s="62"/>
      <c r="GJ625" s="62"/>
      <c r="GK625" s="62"/>
      <c r="GL625" s="62"/>
      <c r="GM625" s="62"/>
      <c r="GN625" s="62"/>
      <c r="GO625" s="62"/>
      <c r="GP625" s="62"/>
      <c r="GQ625" s="62"/>
      <c r="GR625" s="62"/>
      <c r="GS625" s="62"/>
      <c r="GT625" s="62"/>
      <c r="GU625" s="62"/>
      <c r="GV625" s="62"/>
      <c r="GW625" s="62"/>
      <c r="GX625" s="62"/>
      <c r="GY625" s="62"/>
      <c r="GZ625" s="62"/>
      <c r="HA625" s="62"/>
      <c r="HB625" s="62"/>
      <c r="HC625" s="62"/>
      <c r="HD625" s="62"/>
      <c r="HE625" s="62"/>
      <c r="HF625" s="62"/>
      <c r="HG625" s="62"/>
      <c r="HH625" s="62"/>
      <c r="HI625" s="62"/>
      <c r="HJ625" s="62"/>
      <c r="HK625" s="62"/>
      <c r="HL625" s="62"/>
      <c r="HM625" s="62"/>
      <c r="HN625" s="62"/>
      <c r="HO625" s="62"/>
      <c r="HP625" s="62"/>
      <c r="HQ625" s="62"/>
      <c r="HR625" s="62"/>
      <c r="HS625" s="62"/>
      <c r="HT625" s="62"/>
      <c r="HU625" s="62"/>
      <c r="HV625" s="62"/>
      <c r="HW625" s="62"/>
      <c r="HX625" s="62"/>
      <c r="HY625" s="62"/>
      <c r="HZ625" s="62"/>
      <c r="IA625" s="62"/>
      <c r="IB625" s="62"/>
      <c r="IC625" s="62"/>
      <c r="ID625" s="62"/>
      <c r="IE625" s="62"/>
      <c r="IF625" s="62"/>
      <c r="IG625" s="62"/>
      <c r="IH625" s="62"/>
      <c r="II625" s="62"/>
      <c r="IJ625" s="62"/>
      <c r="IK625" s="62"/>
      <c r="IL625" s="62"/>
      <c r="IM625" s="62"/>
      <c r="IN625" s="62"/>
      <c r="IO625" s="62"/>
      <c r="IP625" s="62"/>
      <c r="IQ625" s="62"/>
      <c r="IR625" s="62"/>
      <c r="IS625" s="62"/>
      <c r="IT625" s="62"/>
      <c r="IU625" s="62"/>
      <c r="IV625" s="62"/>
      <c r="IW625" s="62"/>
      <c r="IX625" s="62"/>
      <c r="IY625" s="62"/>
      <c r="IZ625" s="62"/>
      <c r="JA625" s="62"/>
      <c r="JB625" s="62"/>
      <c r="JC625" s="62"/>
      <c r="JD625" s="62"/>
      <c r="JE625" s="62"/>
      <c r="JF625" s="62"/>
      <c r="JG625" s="62"/>
      <c r="JH625" s="62"/>
      <c r="JI625" s="62"/>
      <c r="JJ625" s="62"/>
      <c r="JK625" s="62"/>
      <c r="JL625" s="62"/>
      <c r="JM625" s="62"/>
      <c r="JN625" s="62"/>
      <c r="JO625" s="62"/>
      <c r="JP625" s="62"/>
      <c r="JQ625" s="62"/>
      <c r="JR625" s="62"/>
      <c r="JS625" s="62"/>
      <c r="JT625" s="62"/>
      <c r="JU625" s="62"/>
      <c r="JV625" s="62"/>
      <c r="JW625" s="62"/>
      <c r="JX625" s="62"/>
      <c r="JY625" s="62"/>
      <c r="JZ625" s="62"/>
      <c r="KA625" s="62"/>
      <c r="KB625" s="62"/>
      <c r="KC625" s="62"/>
      <c r="KD625" s="62"/>
      <c r="KE625" s="62"/>
      <c r="KF625" s="62"/>
      <c r="KG625" s="62"/>
      <c r="KH625" s="62"/>
      <c r="KI625" s="62"/>
      <c r="KJ625" s="62"/>
      <c r="KK625" s="62"/>
      <c r="KL625" s="62"/>
      <c r="KM625" s="62"/>
    </row>
    <row r="626" spans="3:299" s="13" customFormat="1" x14ac:dyDescent="0.25">
      <c r="C626" s="62"/>
      <c r="D626" s="62"/>
      <c r="E626" s="62"/>
      <c r="F626" s="62"/>
      <c r="I626" s="14"/>
      <c r="J626" s="63"/>
      <c r="K626" s="14"/>
      <c r="L626" s="63"/>
      <c r="M626" s="63"/>
      <c r="Q626" s="51"/>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c r="EW626" s="62"/>
      <c r="EX626" s="62"/>
      <c r="EY626" s="62"/>
      <c r="EZ626" s="62"/>
      <c r="FA626" s="62"/>
      <c r="FB626" s="62"/>
      <c r="FC626" s="62"/>
      <c r="FD626" s="62"/>
      <c r="FE626" s="62"/>
      <c r="FF626" s="62"/>
      <c r="FG626" s="62"/>
      <c r="FH626" s="62"/>
      <c r="FI626" s="62"/>
      <c r="FJ626" s="62"/>
      <c r="FK626" s="62"/>
      <c r="FL626" s="62"/>
      <c r="FM626" s="62"/>
      <c r="FN626" s="62"/>
      <c r="FO626" s="62"/>
      <c r="FP626" s="62"/>
      <c r="FQ626" s="62"/>
      <c r="FR626" s="62"/>
      <c r="FS626" s="62"/>
      <c r="FT626" s="62"/>
      <c r="FU626" s="62"/>
      <c r="FV626" s="62"/>
      <c r="FW626" s="62"/>
      <c r="FX626" s="62"/>
      <c r="FY626" s="62"/>
      <c r="FZ626" s="62"/>
      <c r="GA626" s="62"/>
      <c r="GB626" s="62"/>
      <c r="GC626" s="62"/>
      <c r="GD626" s="62"/>
      <c r="GE626" s="62"/>
      <c r="GF626" s="62"/>
      <c r="GG626" s="62"/>
      <c r="GH626" s="62"/>
      <c r="GI626" s="62"/>
      <c r="GJ626" s="62"/>
      <c r="GK626" s="62"/>
      <c r="GL626" s="62"/>
      <c r="GM626" s="62"/>
      <c r="GN626" s="62"/>
      <c r="GO626" s="62"/>
      <c r="GP626" s="62"/>
      <c r="GQ626" s="62"/>
      <c r="GR626" s="62"/>
      <c r="GS626" s="62"/>
      <c r="GT626" s="62"/>
      <c r="GU626" s="62"/>
      <c r="GV626" s="62"/>
      <c r="GW626" s="62"/>
      <c r="GX626" s="62"/>
      <c r="GY626" s="62"/>
      <c r="GZ626" s="62"/>
      <c r="HA626" s="62"/>
      <c r="HB626" s="62"/>
      <c r="HC626" s="62"/>
      <c r="HD626" s="62"/>
      <c r="HE626" s="62"/>
      <c r="HF626" s="62"/>
      <c r="HG626" s="62"/>
      <c r="HH626" s="62"/>
      <c r="HI626" s="62"/>
      <c r="HJ626" s="62"/>
      <c r="HK626" s="62"/>
      <c r="HL626" s="62"/>
      <c r="HM626" s="62"/>
      <c r="HN626" s="62"/>
      <c r="HO626" s="62"/>
      <c r="HP626" s="62"/>
      <c r="HQ626" s="62"/>
      <c r="HR626" s="62"/>
      <c r="HS626" s="62"/>
      <c r="HT626" s="62"/>
      <c r="HU626" s="62"/>
      <c r="HV626" s="62"/>
      <c r="HW626" s="62"/>
      <c r="HX626" s="62"/>
      <c r="HY626" s="62"/>
      <c r="HZ626" s="62"/>
      <c r="IA626" s="62"/>
      <c r="IB626" s="62"/>
      <c r="IC626" s="62"/>
      <c r="ID626" s="62"/>
      <c r="IE626" s="62"/>
      <c r="IF626" s="62"/>
      <c r="IG626" s="62"/>
      <c r="IH626" s="62"/>
      <c r="II626" s="62"/>
      <c r="IJ626" s="62"/>
      <c r="IK626" s="62"/>
      <c r="IL626" s="62"/>
      <c r="IM626" s="62"/>
      <c r="IN626" s="62"/>
      <c r="IO626" s="62"/>
      <c r="IP626" s="62"/>
      <c r="IQ626" s="62"/>
      <c r="IR626" s="62"/>
      <c r="IS626" s="62"/>
      <c r="IT626" s="62"/>
      <c r="IU626" s="62"/>
      <c r="IV626" s="62"/>
      <c r="IW626" s="62"/>
      <c r="IX626" s="62"/>
      <c r="IY626" s="62"/>
      <c r="IZ626" s="62"/>
      <c r="JA626" s="62"/>
      <c r="JB626" s="62"/>
      <c r="JC626" s="62"/>
      <c r="JD626" s="62"/>
      <c r="JE626" s="62"/>
      <c r="JF626" s="62"/>
      <c r="JG626" s="62"/>
      <c r="JH626" s="62"/>
      <c r="JI626" s="62"/>
      <c r="JJ626" s="62"/>
      <c r="JK626" s="62"/>
      <c r="JL626" s="62"/>
      <c r="JM626" s="62"/>
      <c r="JN626" s="62"/>
      <c r="JO626" s="62"/>
      <c r="JP626" s="62"/>
      <c r="JQ626" s="62"/>
      <c r="JR626" s="62"/>
      <c r="JS626" s="62"/>
      <c r="JT626" s="62"/>
      <c r="JU626" s="62"/>
      <c r="JV626" s="62"/>
      <c r="JW626" s="62"/>
      <c r="JX626" s="62"/>
      <c r="JY626" s="62"/>
      <c r="JZ626" s="62"/>
      <c r="KA626" s="62"/>
      <c r="KB626" s="62"/>
      <c r="KC626" s="62"/>
      <c r="KD626" s="62"/>
      <c r="KE626" s="62"/>
      <c r="KF626" s="62"/>
      <c r="KG626" s="62"/>
      <c r="KH626" s="62"/>
      <c r="KI626" s="62"/>
      <c r="KJ626" s="62"/>
      <c r="KK626" s="62"/>
      <c r="KL626" s="62"/>
      <c r="KM626" s="62"/>
    </row>
    <row r="627" spans="3:299" s="13" customFormat="1" x14ac:dyDescent="0.25">
      <c r="C627" s="62"/>
      <c r="D627" s="62"/>
      <c r="E627" s="62"/>
      <c r="F627" s="62"/>
      <c r="I627" s="14"/>
      <c r="J627" s="63"/>
      <c r="K627" s="14"/>
      <c r="L627" s="63"/>
      <c r="M627" s="63"/>
      <c r="Q627" s="51"/>
      <c r="BU627" s="62"/>
      <c r="BV627" s="62"/>
      <c r="BW627" s="62"/>
      <c r="BX627" s="62"/>
      <c r="BY627" s="62"/>
      <c r="BZ627" s="62"/>
      <c r="CA627" s="62"/>
      <c r="CB627" s="62"/>
      <c r="CC627" s="62"/>
      <c r="CD627" s="62"/>
      <c r="CE627" s="62"/>
      <c r="CF627" s="62"/>
      <c r="CG627" s="62"/>
      <c r="CH627" s="62"/>
      <c r="CI627" s="62"/>
      <c r="CJ627" s="62"/>
      <c r="CK627" s="62"/>
      <c r="CL627" s="62"/>
      <c r="CM627" s="62"/>
      <c r="CN627" s="62"/>
      <c r="CO627" s="62"/>
      <c r="CP627" s="62"/>
      <c r="CQ627" s="62"/>
      <c r="CR627" s="62"/>
      <c r="CS627" s="62"/>
      <c r="CT627" s="62"/>
      <c r="CU627" s="62"/>
      <c r="CV627" s="62"/>
      <c r="CW627" s="62"/>
      <c r="CX627" s="62"/>
      <c r="CY627" s="62"/>
      <c r="CZ627" s="62"/>
      <c r="DA627" s="62"/>
      <c r="DB627" s="62"/>
      <c r="DC627" s="62"/>
      <c r="DD627" s="62"/>
      <c r="DE627" s="62"/>
      <c r="DF627" s="62"/>
      <c r="DG627" s="62"/>
      <c r="DH627" s="62"/>
      <c r="DI627" s="62"/>
      <c r="DJ627" s="62"/>
      <c r="DK627" s="62"/>
      <c r="DL627" s="62"/>
      <c r="DM627" s="62"/>
      <c r="DN627" s="62"/>
      <c r="DO627" s="62"/>
      <c r="DP627" s="62"/>
      <c r="DQ627" s="62"/>
      <c r="DR627" s="62"/>
      <c r="DS627" s="62"/>
      <c r="DT627" s="62"/>
      <c r="DU627" s="62"/>
      <c r="DV627" s="62"/>
      <c r="DW627" s="62"/>
      <c r="DX627" s="62"/>
      <c r="DY627" s="62"/>
      <c r="DZ627" s="62"/>
      <c r="EA627" s="62"/>
      <c r="EB627" s="62"/>
      <c r="EC627" s="62"/>
      <c r="ED627" s="62"/>
      <c r="EE627" s="62"/>
      <c r="EF627" s="62"/>
      <c r="EG627" s="62"/>
      <c r="EH627" s="62"/>
      <c r="EI627" s="62"/>
      <c r="EJ627" s="62"/>
      <c r="EK627" s="62"/>
      <c r="EL627" s="62"/>
      <c r="EM627" s="62"/>
      <c r="EN627" s="62"/>
      <c r="EO627" s="62"/>
      <c r="EP627" s="62"/>
      <c r="EQ627" s="62"/>
      <c r="ER627" s="62"/>
      <c r="ES627" s="62"/>
      <c r="ET627" s="62"/>
      <c r="EU627" s="62"/>
      <c r="EV627" s="62"/>
      <c r="EW627" s="62"/>
      <c r="EX627" s="62"/>
      <c r="EY627" s="62"/>
      <c r="EZ627" s="62"/>
      <c r="FA627" s="62"/>
      <c r="FB627" s="62"/>
      <c r="FC627" s="62"/>
      <c r="FD627" s="62"/>
      <c r="FE627" s="62"/>
      <c r="FF627" s="62"/>
      <c r="FG627" s="62"/>
      <c r="FH627" s="62"/>
      <c r="FI627" s="62"/>
      <c r="FJ627" s="62"/>
      <c r="FK627" s="62"/>
      <c r="FL627" s="62"/>
      <c r="FM627" s="62"/>
      <c r="FN627" s="62"/>
      <c r="FO627" s="62"/>
      <c r="FP627" s="62"/>
      <c r="FQ627" s="62"/>
      <c r="FR627" s="62"/>
      <c r="FS627" s="62"/>
      <c r="FT627" s="62"/>
      <c r="FU627" s="62"/>
      <c r="FV627" s="62"/>
      <c r="FW627" s="62"/>
      <c r="FX627" s="62"/>
      <c r="FY627" s="62"/>
      <c r="FZ627" s="62"/>
      <c r="GA627" s="62"/>
      <c r="GB627" s="62"/>
      <c r="GC627" s="62"/>
      <c r="GD627" s="62"/>
      <c r="GE627" s="62"/>
      <c r="GF627" s="62"/>
      <c r="GG627" s="62"/>
      <c r="GH627" s="62"/>
      <c r="GI627" s="62"/>
      <c r="GJ627" s="62"/>
      <c r="GK627" s="62"/>
      <c r="GL627" s="62"/>
      <c r="GM627" s="62"/>
      <c r="GN627" s="62"/>
      <c r="GO627" s="62"/>
      <c r="GP627" s="62"/>
      <c r="GQ627" s="62"/>
      <c r="GR627" s="62"/>
      <c r="GS627" s="62"/>
      <c r="GT627" s="62"/>
      <c r="GU627" s="62"/>
      <c r="GV627" s="62"/>
      <c r="GW627" s="62"/>
      <c r="GX627" s="62"/>
      <c r="GY627" s="62"/>
      <c r="GZ627" s="62"/>
      <c r="HA627" s="62"/>
      <c r="HB627" s="62"/>
      <c r="HC627" s="62"/>
      <c r="HD627" s="62"/>
      <c r="HE627" s="62"/>
      <c r="HF627" s="62"/>
      <c r="HG627" s="62"/>
      <c r="HH627" s="62"/>
      <c r="HI627" s="62"/>
      <c r="HJ627" s="62"/>
      <c r="HK627" s="62"/>
      <c r="HL627" s="62"/>
      <c r="HM627" s="62"/>
      <c r="HN627" s="62"/>
      <c r="HO627" s="62"/>
      <c r="HP627" s="62"/>
      <c r="HQ627" s="62"/>
      <c r="HR627" s="62"/>
      <c r="HS627" s="62"/>
      <c r="HT627" s="62"/>
      <c r="HU627" s="62"/>
      <c r="HV627" s="62"/>
      <c r="HW627" s="62"/>
      <c r="HX627" s="62"/>
      <c r="HY627" s="62"/>
      <c r="HZ627" s="62"/>
      <c r="IA627" s="62"/>
      <c r="IB627" s="62"/>
      <c r="IC627" s="62"/>
      <c r="ID627" s="62"/>
      <c r="IE627" s="62"/>
      <c r="IF627" s="62"/>
      <c r="IG627" s="62"/>
      <c r="IH627" s="62"/>
      <c r="II627" s="62"/>
      <c r="IJ627" s="62"/>
      <c r="IK627" s="62"/>
      <c r="IL627" s="62"/>
      <c r="IM627" s="62"/>
      <c r="IN627" s="62"/>
      <c r="IO627" s="62"/>
      <c r="IP627" s="62"/>
      <c r="IQ627" s="62"/>
      <c r="IR627" s="62"/>
      <c r="IS627" s="62"/>
      <c r="IT627" s="62"/>
      <c r="IU627" s="62"/>
      <c r="IV627" s="62"/>
      <c r="IW627" s="62"/>
      <c r="IX627" s="62"/>
      <c r="IY627" s="62"/>
      <c r="IZ627" s="62"/>
      <c r="JA627" s="62"/>
      <c r="JB627" s="62"/>
      <c r="JC627" s="62"/>
      <c r="JD627" s="62"/>
      <c r="JE627" s="62"/>
      <c r="JF627" s="62"/>
      <c r="JG627" s="62"/>
      <c r="JH627" s="62"/>
      <c r="JI627" s="62"/>
      <c r="JJ627" s="62"/>
      <c r="JK627" s="62"/>
      <c r="JL627" s="62"/>
      <c r="JM627" s="62"/>
      <c r="JN627" s="62"/>
      <c r="JO627" s="62"/>
      <c r="JP627" s="62"/>
      <c r="JQ627" s="62"/>
      <c r="JR627" s="62"/>
      <c r="JS627" s="62"/>
      <c r="JT627" s="62"/>
      <c r="JU627" s="62"/>
      <c r="JV627" s="62"/>
      <c r="JW627" s="62"/>
      <c r="JX627" s="62"/>
      <c r="JY627" s="62"/>
      <c r="JZ627" s="62"/>
      <c r="KA627" s="62"/>
      <c r="KB627" s="62"/>
      <c r="KC627" s="62"/>
      <c r="KD627" s="62"/>
      <c r="KE627" s="62"/>
      <c r="KF627" s="62"/>
      <c r="KG627" s="62"/>
      <c r="KH627" s="62"/>
      <c r="KI627" s="62"/>
      <c r="KJ627" s="62"/>
      <c r="KK627" s="62"/>
      <c r="KL627" s="62"/>
      <c r="KM627" s="62"/>
    </row>
    <row r="628" spans="3:299" s="13" customFormat="1" x14ac:dyDescent="0.25">
      <c r="C628" s="62"/>
      <c r="D628" s="62"/>
      <c r="E628" s="62"/>
      <c r="F628" s="62"/>
      <c r="I628" s="14"/>
      <c r="J628" s="63"/>
      <c r="K628" s="14"/>
      <c r="L628" s="63"/>
      <c r="M628" s="63"/>
      <c r="Q628" s="51"/>
      <c r="BU628" s="62"/>
      <c r="BV628" s="62"/>
      <c r="BW628" s="62"/>
      <c r="BX628" s="62"/>
      <c r="BY628" s="62"/>
      <c r="BZ628" s="62"/>
      <c r="CA628" s="62"/>
      <c r="CB628" s="62"/>
      <c r="CC628" s="62"/>
      <c r="CD628" s="62"/>
      <c r="CE628" s="62"/>
      <c r="CF628" s="62"/>
      <c r="CG628" s="62"/>
      <c r="CH628" s="62"/>
      <c r="CI628" s="62"/>
      <c r="CJ628" s="62"/>
      <c r="CK628" s="62"/>
      <c r="CL628" s="62"/>
      <c r="CM628" s="62"/>
      <c r="CN628" s="62"/>
      <c r="CO628" s="62"/>
      <c r="CP628" s="62"/>
      <c r="CQ628" s="62"/>
      <c r="CR628" s="62"/>
      <c r="CS628" s="62"/>
      <c r="CT628" s="62"/>
      <c r="CU628" s="62"/>
      <c r="CV628" s="62"/>
      <c r="CW628" s="62"/>
      <c r="CX628" s="62"/>
      <c r="CY628" s="62"/>
      <c r="CZ628" s="62"/>
      <c r="DA628" s="62"/>
      <c r="DB628" s="62"/>
      <c r="DC628" s="62"/>
      <c r="DD628" s="62"/>
      <c r="DE628" s="62"/>
      <c r="DF628" s="62"/>
      <c r="DG628" s="62"/>
      <c r="DH628" s="62"/>
      <c r="DI628" s="62"/>
      <c r="DJ628" s="62"/>
      <c r="DK628" s="62"/>
      <c r="DL628" s="62"/>
      <c r="DM628" s="62"/>
      <c r="DN628" s="62"/>
      <c r="DO628" s="62"/>
      <c r="DP628" s="62"/>
      <c r="DQ628" s="62"/>
      <c r="DR628" s="62"/>
      <c r="DS628" s="62"/>
      <c r="DT628" s="62"/>
      <c r="DU628" s="62"/>
      <c r="DV628" s="62"/>
      <c r="DW628" s="62"/>
      <c r="DX628" s="62"/>
      <c r="DY628" s="62"/>
      <c r="DZ628" s="62"/>
      <c r="EA628" s="62"/>
      <c r="EB628" s="62"/>
      <c r="EC628" s="62"/>
      <c r="ED628" s="62"/>
      <c r="EE628" s="62"/>
      <c r="EF628" s="62"/>
      <c r="EG628" s="62"/>
      <c r="EH628" s="62"/>
      <c r="EI628" s="62"/>
      <c r="EJ628" s="62"/>
      <c r="EK628" s="62"/>
      <c r="EL628" s="62"/>
      <c r="EM628" s="62"/>
      <c r="EN628" s="62"/>
      <c r="EO628" s="62"/>
      <c r="EP628" s="62"/>
      <c r="EQ628" s="62"/>
      <c r="ER628" s="62"/>
      <c r="ES628" s="62"/>
      <c r="ET628" s="62"/>
      <c r="EU628" s="62"/>
      <c r="EV628" s="62"/>
      <c r="EW628" s="62"/>
      <c r="EX628" s="62"/>
      <c r="EY628" s="62"/>
      <c r="EZ628" s="62"/>
      <c r="FA628" s="62"/>
      <c r="FB628" s="62"/>
      <c r="FC628" s="62"/>
      <c r="FD628" s="62"/>
      <c r="FE628" s="62"/>
      <c r="FF628" s="62"/>
      <c r="FG628" s="62"/>
      <c r="FH628" s="62"/>
      <c r="FI628" s="62"/>
      <c r="FJ628" s="62"/>
      <c r="FK628" s="62"/>
      <c r="FL628" s="62"/>
      <c r="FM628" s="62"/>
      <c r="FN628" s="62"/>
      <c r="FO628" s="62"/>
      <c r="FP628" s="62"/>
      <c r="FQ628" s="62"/>
      <c r="FR628" s="62"/>
      <c r="FS628" s="62"/>
      <c r="FT628" s="62"/>
      <c r="FU628" s="62"/>
      <c r="FV628" s="62"/>
      <c r="FW628" s="62"/>
      <c r="FX628" s="62"/>
      <c r="FY628" s="62"/>
      <c r="FZ628" s="62"/>
      <c r="GA628" s="62"/>
      <c r="GB628" s="62"/>
      <c r="GC628" s="62"/>
      <c r="GD628" s="62"/>
      <c r="GE628" s="62"/>
      <c r="GF628" s="62"/>
      <c r="GG628" s="62"/>
      <c r="GH628" s="62"/>
      <c r="GI628" s="62"/>
      <c r="GJ628" s="62"/>
      <c r="GK628" s="62"/>
      <c r="GL628" s="62"/>
      <c r="GM628" s="62"/>
      <c r="GN628" s="62"/>
      <c r="GO628" s="62"/>
      <c r="GP628" s="62"/>
      <c r="GQ628" s="62"/>
      <c r="GR628" s="62"/>
      <c r="GS628" s="62"/>
      <c r="GT628" s="62"/>
      <c r="GU628" s="62"/>
      <c r="GV628" s="62"/>
      <c r="GW628" s="62"/>
      <c r="GX628" s="62"/>
      <c r="GY628" s="62"/>
      <c r="GZ628" s="62"/>
      <c r="HA628" s="62"/>
      <c r="HB628" s="62"/>
      <c r="HC628" s="62"/>
      <c r="HD628" s="62"/>
      <c r="HE628" s="62"/>
      <c r="HF628" s="62"/>
      <c r="HG628" s="62"/>
      <c r="HH628" s="62"/>
      <c r="HI628" s="62"/>
      <c r="HJ628" s="62"/>
      <c r="HK628" s="62"/>
      <c r="HL628" s="62"/>
      <c r="HM628" s="62"/>
      <c r="HN628" s="62"/>
      <c r="HO628" s="62"/>
      <c r="HP628" s="62"/>
      <c r="HQ628" s="62"/>
      <c r="HR628" s="62"/>
      <c r="HS628" s="62"/>
      <c r="HT628" s="62"/>
      <c r="HU628" s="62"/>
      <c r="HV628" s="62"/>
      <c r="HW628" s="62"/>
      <c r="HX628" s="62"/>
      <c r="HY628" s="62"/>
      <c r="HZ628" s="62"/>
      <c r="IA628" s="62"/>
      <c r="IB628" s="62"/>
      <c r="IC628" s="62"/>
      <c r="ID628" s="62"/>
      <c r="IE628" s="62"/>
      <c r="IF628" s="62"/>
      <c r="IG628" s="62"/>
      <c r="IH628" s="62"/>
      <c r="II628" s="62"/>
      <c r="IJ628" s="62"/>
      <c r="IK628" s="62"/>
      <c r="IL628" s="62"/>
      <c r="IM628" s="62"/>
      <c r="IN628" s="62"/>
      <c r="IO628" s="62"/>
      <c r="IP628" s="62"/>
      <c r="IQ628" s="62"/>
      <c r="IR628" s="62"/>
      <c r="IS628" s="62"/>
      <c r="IT628" s="62"/>
      <c r="IU628" s="62"/>
      <c r="IV628" s="62"/>
      <c r="IW628" s="62"/>
      <c r="IX628" s="62"/>
      <c r="IY628" s="62"/>
      <c r="IZ628" s="62"/>
      <c r="JA628" s="62"/>
      <c r="JB628" s="62"/>
      <c r="JC628" s="62"/>
      <c r="JD628" s="62"/>
      <c r="JE628" s="62"/>
      <c r="JF628" s="62"/>
      <c r="JG628" s="62"/>
      <c r="JH628" s="62"/>
      <c r="JI628" s="62"/>
      <c r="JJ628" s="62"/>
      <c r="JK628" s="62"/>
      <c r="JL628" s="62"/>
      <c r="JM628" s="62"/>
      <c r="JN628" s="62"/>
      <c r="JO628" s="62"/>
      <c r="JP628" s="62"/>
      <c r="JQ628" s="62"/>
      <c r="JR628" s="62"/>
      <c r="JS628" s="62"/>
      <c r="JT628" s="62"/>
      <c r="JU628" s="62"/>
      <c r="JV628" s="62"/>
      <c r="JW628" s="62"/>
      <c r="JX628" s="62"/>
      <c r="JY628" s="62"/>
      <c r="JZ628" s="62"/>
      <c r="KA628" s="62"/>
      <c r="KB628" s="62"/>
      <c r="KC628" s="62"/>
      <c r="KD628" s="62"/>
      <c r="KE628" s="62"/>
      <c r="KF628" s="62"/>
      <c r="KG628" s="62"/>
      <c r="KH628" s="62"/>
      <c r="KI628" s="62"/>
      <c r="KJ628" s="62"/>
      <c r="KK628" s="62"/>
      <c r="KL628" s="62"/>
      <c r="KM628" s="62"/>
    </row>
    <row r="629" spans="3:299" s="13" customFormat="1" x14ac:dyDescent="0.25">
      <c r="C629" s="62"/>
      <c r="D629" s="62"/>
      <c r="E629" s="62"/>
      <c r="F629" s="62"/>
      <c r="I629" s="14"/>
      <c r="J629" s="63"/>
      <c r="K629" s="14"/>
      <c r="L629" s="63"/>
      <c r="M629" s="63"/>
      <c r="Q629" s="51"/>
      <c r="BU629" s="62"/>
      <c r="BV629" s="62"/>
      <c r="BW629" s="62"/>
      <c r="BX629" s="62"/>
      <c r="BY629" s="62"/>
      <c r="BZ629" s="62"/>
      <c r="CA629" s="62"/>
      <c r="CB629" s="62"/>
      <c r="CC629" s="62"/>
      <c r="CD629" s="62"/>
      <c r="CE629" s="62"/>
      <c r="CF629" s="62"/>
      <c r="CG629" s="62"/>
      <c r="CH629" s="62"/>
      <c r="CI629" s="62"/>
      <c r="CJ629" s="62"/>
      <c r="CK629" s="62"/>
      <c r="CL629" s="62"/>
      <c r="CM629" s="62"/>
      <c r="CN629" s="62"/>
      <c r="CO629" s="62"/>
      <c r="CP629" s="62"/>
      <c r="CQ629" s="62"/>
      <c r="CR629" s="62"/>
      <c r="CS629" s="62"/>
      <c r="CT629" s="62"/>
      <c r="CU629" s="62"/>
      <c r="CV629" s="62"/>
      <c r="CW629" s="62"/>
      <c r="CX629" s="62"/>
      <c r="CY629" s="62"/>
      <c r="CZ629" s="62"/>
      <c r="DA629" s="62"/>
      <c r="DB629" s="62"/>
      <c r="DC629" s="62"/>
      <c r="DD629" s="62"/>
      <c r="DE629" s="62"/>
      <c r="DF629" s="62"/>
      <c r="DG629" s="62"/>
      <c r="DH629" s="62"/>
      <c r="DI629" s="62"/>
      <c r="DJ629" s="62"/>
      <c r="DK629" s="62"/>
      <c r="DL629" s="62"/>
      <c r="DM629" s="62"/>
      <c r="DN629" s="62"/>
      <c r="DO629" s="62"/>
      <c r="DP629" s="62"/>
      <c r="DQ629" s="62"/>
      <c r="DR629" s="62"/>
      <c r="DS629" s="62"/>
      <c r="DT629" s="62"/>
      <c r="DU629" s="62"/>
      <c r="DV629" s="62"/>
      <c r="DW629" s="62"/>
      <c r="DX629" s="62"/>
      <c r="DY629" s="62"/>
      <c r="DZ629" s="62"/>
      <c r="EA629" s="62"/>
      <c r="EB629" s="62"/>
      <c r="EC629" s="62"/>
      <c r="ED629" s="62"/>
      <c r="EE629" s="62"/>
      <c r="EF629" s="62"/>
      <c r="EG629" s="62"/>
      <c r="EH629" s="62"/>
      <c r="EI629" s="62"/>
      <c r="EJ629" s="62"/>
      <c r="EK629" s="62"/>
      <c r="EL629" s="62"/>
      <c r="EM629" s="62"/>
      <c r="EN629" s="62"/>
      <c r="EO629" s="62"/>
      <c r="EP629" s="62"/>
      <c r="EQ629" s="62"/>
      <c r="ER629" s="62"/>
      <c r="ES629" s="62"/>
      <c r="ET629" s="62"/>
      <c r="EU629" s="62"/>
      <c r="EV629" s="62"/>
      <c r="EW629" s="62"/>
      <c r="EX629" s="62"/>
      <c r="EY629" s="62"/>
      <c r="EZ629" s="62"/>
      <c r="FA629" s="62"/>
      <c r="FB629" s="62"/>
      <c r="FC629" s="62"/>
      <c r="FD629" s="62"/>
      <c r="FE629" s="62"/>
      <c r="FF629" s="62"/>
      <c r="FG629" s="62"/>
      <c r="FH629" s="62"/>
      <c r="FI629" s="62"/>
      <c r="FJ629" s="62"/>
      <c r="FK629" s="62"/>
      <c r="FL629" s="62"/>
      <c r="FM629" s="62"/>
      <c r="FN629" s="62"/>
      <c r="FO629" s="62"/>
      <c r="FP629" s="62"/>
      <c r="FQ629" s="62"/>
      <c r="FR629" s="62"/>
      <c r="FS629" s="62"/>
      <c r="FT629" s="62"/>
      <c r="FU629" s="62"/>
      <c r="FV629" s="62"/>
      <c r="FW629" s="62"/>
      <c r="FX629" s="62"/>
      <c r="FY629" s="62"/>
      <c r="FZ629" s="62"/>
      <c r="GA629" s="62"/>
      <c r="GB629" s="62"/>
      <c r="GC629" s="62"/>
      <c r="GD629" s="62"/>
      <c r="GE629" s="62"/>
      <c r="GF629" s="62"/>
      <c r="GG629" s="62"/>
      <c r="GH629" s="62"/>
      <c r="GI629" s="62"/>
      <c r="GJ629" s="62"/>
      <c r="GK629" s="62"/>
      <c r="GL629" s="62"/>
      <c r="GM629" s="62"/>
      <c r="GN629" s="62"/>
      <c r="GO629" s="62"/>
      <c r="GP629" s="62"/>
      <c r="GQ629" s="62"/>
      <c r="GR629" s="62"/>
      <c r="GS629" s="62"/>
      <c r="GT629" s="62"/>
      <c r="GU629" s="62"/>
      <c r="GV629" s="62"/>
      <c r="GW629" s="62"/>
      <c r="GX629" s="62"/>
      <c r="GY629" s="62"/>
      <c r="GZ629" s="62"/>
      <c r="HA629" s="62"/>
      <c r="HB629" s="62"/>
      <c r="HC629" s="62"/>
      <c r="HD629" s="62"/>
      <c r="HE629" s="62"/>
      <c r="HF629" s="62"/>
      <c r="HG629" s="62"/>
      <c r="HH629" s="62"/>
      <c r="HI629" s="62"/>
      <c r="HJ629" s="62"/>
      <c r="HK629" s="62"/>
      <c r="HL629" s="62"/>
      <c r="HM629" s="62"/>
      <c r="HN629" s="62"/>
      <c r="HO629" s="62"/>
      <c r="HP629" s="62"/>
      <c r="HQ629" s="62"/>
      <c r="HR629" s="62"/>
      <c r="HS629" s="62"/>
      <c r="HT629" s="62"/>
      <c r="HU629" s="62"/>
      <c r="HV629" s="62"/>
      <c r="HW629" s="62"/>
      <c r="HX629" s="62"/>
      <c r="HY629" s="62"/>
      <c r="HZ629" s="62"/>
      <c r="IA629" s="62"/>
      <c r="IB629" s="62"/>
      <c r="IC629" s="62"/>
      <c r="ID629" s="62"/>
      <c r="IE629" s="62"/>
      <c r="IF629" s="62"/>
      <c r="IG629" s="62"/>
      <c r="IH629" s="62"/>
      <c r="II629" s="62"/>
      <c r="IJ629" s="62"/>
      <c r="IK629" s="62"/>
      <c r="IL629" s="62"/>
      <c r="IM629" s="62"/>
      <c r="IN629" s="62"/>
      <c r="IO629" s="62"/>
      <c r="IP629" s="62"/>
      <c r="IQ629" s="62"/>
      <c r="IR629" s="62"/>
      <c r="IS629" s="62"/>
      <c r="IT629" s="62"/>
      <c r="IU629" s="62"/>
      <c r="IV629" s="62"/>
      <c r="IW629" s="62"/>
      <c r="IX629" s="62"/>
      <c r="IY629" s="62"/>
      <c r="IZ629" s="62"/>
      <c r="JA629" s="62"/>
      <c r="JB629" s="62"/>
      <c r="JC629" s="62"/>
      <c r="JD629" s="62"/>
      <c r="JE629" s="62"/>
      <c r="JF629" s="62"/>
      <c r="JG629" s="62"/>
      <c r="JH629" s="62"/>
      <c r="JI629" s="62"/>
      <c r="JJ629" s="62"/>
      <c r="JK629" s="62"/>
      <c r="JL629" s="62"/>
      <c r="JM629" s="62"/>
      <c r="JN629" s="62"/>
      <c r="JO629" s="62"/>
      <c r="JP629" s="62"/>
      <c r="JQ629" s="62"/>
      <c r="JR629" s="62"/>
      <c r="JS629" s="62"/>
      <c r="JT629" s="62"/>
      <c r="JU629" s="62"/>
      <c r="JV629" s="62"/>
      <c r="JW629" s="62"/>
      <c r="JX629" s="62"/>
      <c r="JY629" s="62"/>
      <c r="JZ629" s="62"/>
      <c r="KA629" s="62"/>
      <c r="KB629" s="62"/>
      <c r="KC629" s="62"/>
      <c r="KD629" s="62"/>
      <c r="KE629" s="62"/>
      <c r="KF629" s="62"/>
      <c r="KG629" s="62"/>
      <c r="KH629" s="62"/>
      <c r="KI629" s="62"/>
      <c r="KJ629" s="62"/>
      <c r="KK629" s="62"/>
      <c r="KL629" s="62"/>
      <c r="KM629" s="62"/>
    </row>
    <row r="630" spans="3:299" s="13" customFormat="1" x14ac:dyDescent="0.25">
      <c r="C630" s="62"/>
      <c r="D630" s="62"/>
      <c r="E630" s="62"/>
      <c r="F630" s="62"/>
      <c r="I630" s="14"/>
      <c r="J630" s="63"/>
      <c r="K630" s="14"/>
      <c r="L630" s="63"/>
      <c r="M630" s="63"/>
      <c r="Q630" s="51"/>
      <c r="BU630" s="62"/>
      <c r="BV630" s="62"/>
      <c r="BW630" s="62"/>
      <c r="BX630" s="62"/>
      <c r="BY630" s="62"/>
      <c r="BZ630" s="62"/>
      <c r="CA630" s="62"/>
      <c r="CB630" s="62"/>
      <c r="CC630" s="62"/>
      <c r="CD630" s="62"/>
      <c r="CE630" s="62"/>
      <c r="CF630" s="62"/>
      <c r="CG630" s="62"/>
      <c r="CH630" s="62"/>
      <c r="CI630" s="62"/>
      <c r="CJ630" s="62"/>
      <c r="CK630" s="62"/>
      <c r="CL630" s="62"/>
      <c r="CM630" s="62"/>
      <c r="CN630" s="62"/>
      <c r="CO630" s="62"/>
      <c r="CP630" s="62"/>
      <c r="CQ630" s="62"/>
      <c r="CR630" s="62"/>
      <c r="CS630" s="62"/>
      <c r="CT630" s="62"/>
      <c r="CU630" s="62"/>
      <c r="CV630" s="62"/>
      <c r="CW630" s="62"/>
      <c r="CX630" s="62"/>
      <c r="CY630" s="62"/>
      <c r="CZ630" s="62"/>
      <c r="DA630" s="62"/>
      <c r="DB630" s="62"/>
      <c r="DC630" s="62"/>
      <c r="DD630" s="62"/>
      <c r="DE630" s="62"/>
      <c r="DF630" s="62"/>
      <c r="DG630" s="62"/>
      <c r="DH630" s="62"/>
      <c r="DI630" s="62"/>
      <c r="DJ630" s="62"/>
      <c r="DK630" s="62"/>
      <c r="DL630" s="62"/>
      <c r="DM630" s="62"/>
      <c r="DN630" s="62"/>
      <c r="DO630" s="62"/>
      <c r="DP630" s="62"/>
      <c r="DQ630" s="62"/>
      <c r="DR630" s="62"/>
      <c r="DS630" s="62"/>
      <c r="DT630" s="62"/>
      <c r="DU630" s="62"/>
      <c r="DV630" s="62"/>
      <c r="DW630" s="62"/>
      <c r="DX630" s="62"/>
      <c r="DY630" s="62"/>
      <c r="DZ630" s="62"/>
      <c r="EA630" s="62"/>
      <c r="EB630" s="62"/>
      <c r="EC630" s="62"/>
      <c r="ED630" s="62"/>
      <c r="EE630" s="62"/>
      <c r="EF630" s="62"/>
      <c r="EG630" s="62"/>
      <c r="EH630" s="62"/>
      <c r="EI630" s="62"/>
      <c r="EJ630" s="62"/>
      <c r="EK630" s="62"/>
      <c r="EL630" s="62"/>
      <c r="EM630" s="62"/>
      <c r="EN630" s="62"/>
      <c r="EO630" s="62"/>
      <c r="EP630" s="62"/>
      <c r="EQ630" s="62"/>
      <c r="ER630" s="62"/>
      <c r="ES630" s="62"/>
      <c r="ET630" s="62"/>
      <c r="EU630" s="62"/>
      <c r="EV630" s="62"/>
      <c r="EW630" s="62"/>
      <c r="EX630" s="62"/>
      <c r="EY630" s="62"/>
      <c r="EZ630" s="62"/>
      <c r="FA630" s="62"/>
      <c r="FB630" s="62"/>
      <c r="FC630" s="62"/>
      <c r="FD630" s="62"/>
      <c r="FE630" s="62"/>
      <c r="FF630" s="62"/>
      <c r="FG630" s="62"/>
      <c r="FH630" s="62"/>
      <c r="FI630" s="62"/>
      <c r="FJ630" s="62"/>
      <c r="FK630" s="62"/>
      <c r="FL630" s="62"/>
      <c r="FM630" s="62"/>
      <c r="FN630" s="62"/>
      <c r="FO630" s="62"/>
      <c r="FP630" s="62"/>
      <c r="FQ630" s="62"/>
      <c r="FR630" s="62"/>
      <c r="FS630" s="62"/>
      <c r="FT630" s="62"/>
      <c r="FU630" s="62"/>
      <c r="FV630" s="62"/>
      <c r="FW630" s="62"/>
      <c r="FX630" s="62"/>
      <c r="FY630" s="62"/>
      <c r="FZ630" s="62"/>
      <c r="GA630" s="62"/>
      <c r="GB630" s="62"/>
      <c r="GC630" s="62"/>
      <c r="GD630" s="62"/>
      <c r="GE630" s="62"/>
      <c r="GF630" s="62"/>
      <c r="GG630" s="62"/>
      <c r="GH630" s="62"/>
      <c r="GI630" s="62"/>
      <c r="GJ630" s="62"/>
      <c r="GK630" s="62"/>
      <c r="GL630" s="62"/>
      <c r="GM630" s="62"/>
      <c r="GN630" s="62"/>
      <c r="GO630" s="62"/>
      <c r="GP630" s="62"/>
      <c r="GQ630" s="62"/>
      <c r="GR630" s="62"/>
      <c r="GS630" s="62"/>
      <c r="GT630" s="62"/>
      <c r="GU630" s="62"/>
      <c r="GV630" s="62"/>
      <c r="GW630" s="62"/>
      <c r="GX630" s="62"/>
      <c r="GY630" s="62"/>
      <c r="GZ630" s="62"/>
      <c r="HA630" s="62"/>
      <c r="HB630" s="62"/>
      <c r="HC630" s="62"/>
      <c r="HD630" s="62"/>
      <c r="HE630" s="62"/>
      <c r="HF630" s="62"/>
      <c r="HG630" s="62"/>
      <c r="HH630" s="62"/>
      <c r="HI630" s="62"/>
      <c r="HJ630" s="62"/>
      <c r="HK630" s="62"/>
      <c r="HL630" s="62"/>
      <c r="HM630" s="62"/>
      <c r="HN630" s="62"/>
      <c r="HO630" s="62"/>
      <c r="HP630" s="62"/>
      <c r="HQ630" s="62"/>
      <c r="HR630" s="62"/>
      <c r="HS630" s="62"/>
      <c r="HT630" s="62"/>
      <c r="HU630" s="62"/>
      <c r="HV630" s="62"/>
      <c r="HW630" s="62"/>
      <c r="HX630" s="62"/>
      <c r="HY630" s="62"/>
      <c r="HZ630" s="62"/>
      <c r="IA630" s="62"/>
      <c r="IB630" s="62"/>
      <c r="IC630" s="62"/>
      <c r="ID630" s="62"/>
      <c r="IE630" s="62"/>
      <c r="IF630" s="62"/>
      <c r="IG630" s="62"/>
      <c r="IH630" s="62"/>
      <c r="II630" s="62"/>
      <c r="IJ630" s="62"/>
      <c r="IK630" s="62"/>
      <c r="IL630" s="62"/>
      <c r="IM630" s="62"/>
      <c r="IN630" s="62"/>
      <c r="IO630" s="62"/>
      <c r="IP630" s="62"/>
      <c r="IQ630" s="62"/>
      <c r="IR630" s="62"/>
      <c r="IS630" s="62"/>
      <c r="IT630" s="62"/>
      <c r="IU630" s="62"/>
      <c r="IV630" s="62"/>
      <c r="IW630" s="62"/>
      <c r="IX630" s="62"/>
      <c r="IY630" s="62"/>
      <c r="IZ630" s="62"/>
      <c r="JA630" s="62"/>
      <c r="JB630" s="62"/>
      <c r="JC630" s="62"/>
      <c r="JD630" s="62"/>
      <c r="JE630" s="62"/>
      <c r="JF630" s="62"/>
      <c r="JG630" s="62"/>
      <c r="JH630" s="62"/>
      <c r="JI630" s="62"/>
      <c r="JJ630" s="62"/>
      <c r="JK630" s="62"/>
      <c r="JL630" s="62"/>
      <c r="JM630" s="62"/>
      <c r="JN630" s="62"/>
      <c r="JO630" s="62"/>
      <c r="JP630" s="62"/>
      <c r="JQ630" s="62"/>
      <c r="JR630" s="62"/>
      <c r="JS630" s="62"/>
      <c r="JT630" s="62"/>
      <c r="JU630" s="62"/>
      <c r="JV630" s="62"/>
      <c r="JW630" s="62"/>
      <c r="JX630" s="62"/>
      <c r="JY630" s="62"/>
      <c r="JZ630" s="62"/>
      <c r="KA630" s="62"/>
      <c r="KB630" s="62"/>
      <c r="KC630" s="62"/>
      <c r="KD630" s="62"/>
      <c r="KE630" s="62"/>
      <c r="KF630" s="62"/>
      <c r="KG630" s="62"/>
      <c r="KH630" s="62"/>
      <c r="KI630" s="62"/>
      <c r="KJ630" s="62"/>
      <c r="KK630" s="62"/>
      <c r="KL630" s="62"/>
      <c r="KM630" s="62"/>
    </row>
    <row r="631" spans="3:299" s="13" customFormat="1" x14ac:dyDescent="0.25">
      <c r="C631" s="62"/>
      <c r="D631" s="62"/>
      <c r="E631" s="62"/>
      <c r="F631" s="62"/>
      <c r="I631" s="14"/>
      <c r="J631" s="63"/>
      <c r="K631" s="14"/>
      <c r="L631" s="63"/>
      <c r="M631" s="63"/>
      <c r="Q631" s="51"/>
      <c r="BU631" s="62"/>
      <c r="BV631" s="62"/>
      <c r="BW631" s="62"/>
      <c r="BX631" s="62"/>
      <c r="BY631" s="62"/>
      <c r="BZ631" s="62"/>
      <c r="CA631" s="62"/>
      <c r="CB631" s="62"/>
      <c r="CC631" s="62"/>
      <c r="CD631" s="62"/>
      <c r="CE631" s="62"/>
      <c r="CF631" s="62"/>
      <c r="CG631" s="62"/>
      <c r="CH631" s="62"/>
      <c r="CI631" s="62"/>
      <c r="CJ631" s="62"/>
      <c r="CK631" s="62"/>
      <c r="CL631" s="62"/>
      <c r="CM631" s="62"/>
      <c r="CN631" s="62"/>
      <c r="CO631" s="62"/>
      <c r="CP631" s="62"/>
      <c r="CQ631" s="62"/>
      <c r="CR631" s="62"/>
      <c r="CS631" s="62"/>
      <c r="CT631" s="62"/>
      <c r="CU631" s="62"/>
      <c r="CV631" s="62"/>
      <c r="CW631" s="62"/>
      <c r="CX631" s="62"/>
      <c r="CY631" s="62"/>
      <c r="CZ631" s="62"/>
      <c r="DA631" s="62"/>
      <c r="DB631" s="62"/>
      <c r="DC631" s="62"/>
      <c r="DD631" s="62"/>
      <c r="DE631" s="62"/>
      <c r="DF631" s="62"/>
      <c r="DG631" s="62"/>
      <c r="DH631" s="62"/>
      <c r="DI631" s="62"/>
      <c r="DJ631" s="62"/>
      <c r="DK631" s="62"/>
      <c r="DL631" s="62"/>
      <c r="DM631" s="62"/>
      <c r="DN631" s="62"/>
      <c r="DO631" s="62"/>
      <c r="DP631" s="62"/>
      <c r="DQ631" s="62"/>
      <c r="DR631" s="62"/>
      <c r="DS631" s="62"/>
      <c r="DT631" s="62"/>
      <c r="DU631" s="62"/>
      <c r="DV631" s="62"/>
      <c r="DW631" s="62"/>
      <c r="DX631" s="62"/>
      <c r="DY631" s="62"/>
      <c r="DZ631" s="62"/>
      <c r="EA631" s="62"/>
      <c r="EB631" s="62"/>
      <c r="EC631" s="62"/>
      <c r="ED631" s="62"/>
      <c r="EE631" s="62"/>
      <c r="EF631" s="62"/>
      <c r="EG631" s="62"/>
      <c r="EH631" s="62"/>
      <c r="EI631" s="62"/>
      <c r="EJ631" s="62"/>
      <c r="EK631" s="62"/>
      <c r="EL631" s="62"/>
      <c r="EM631" s="62"/>
      <c r="EN631" s="62"/>
      <c r="EO631" s="62"/>
      <c r="EP631" s="62"/>
      <c r="EQ631" s="62"/>
      <c r="ER631" s="62"/>
      <c r="ES631" s="62"/>
      <c r="ET631" s="62"/>
      <c r="EU631" s="62"/>
      <c r="EV631" s="62"/>
      <c r="EW631" s="62"/>
      <c r="EX631" s="62"/>
      <c r="EY631" s="62"/>
      <c r="EZ631" s="62"/>
      <c r="FA631" s="62"/>
      <c r="FB631" s="62"/>
      <c r="FC631" s="62"/>
      <c r="FD631" s="62"/>
      <c r="FE631" s="62"/>
      <c r="FF631" s="62"/>
      <c r="FG631" s="62"/>
      <c r="FH631" s="62"/>
      <c r="FI631" s="62"/>
      <c r="FJ631" s="62"/>
      <c r="FK631" s="62"/>
      <c r="FL631" s="62"/>
      <c r="FM631" s="62"/>
      <c r="FN631" s="62"/>
      <c r="FO631" s="62"/>
      <c r="FP631" s="62"/>
      <c r="FQ631" s="62"/>
      <c r="FR631" s="62"/>
      <c r="FS631" s="62"/>
      <c r="FT631" s="62"/>
      <c r="FU631" s="62"/>
      <c r="FV631" s="62"/>
      <c r="FW631" s="62"/>
      <c r="FX631" s="62"/>
      <c r="FY631" s="62"/>
      <c r="FZ631" s="62"/>
      <c r="GA631" s="62"/>
      <c r="GB631" s="62"/>
      <c r="GC631" s="62"/>
      <c r="GD631" s="62"/>
      <c r="GE631" s="62"/>
      <c r="GF631" s="62"/>
      <c r="GG631" s="62"/>
      <c r="GH631" s="62"/>
      <c r="GI631" s="62"/>
      <c r="GJ631" s="62"/>
      <c r="GK631" s="62"/>
      <c r="GL631" s="62"/>
      <c r="GM631" s="62"/>
      <c r="GN631" s="62"/>
      <c r="GO631" s="62"/>
      <c r="GP631" s="62"/>
      <c r="GQ631" s="62"/>
      <c r="GR631" s="62"/>
      <c r="GS631" s="62"/>
      <c r="GT631" s="62"/>
      <c r="GU631" s="62"/>
      <c r="GV631" s="62"/>
      <c r="GW631" s="62"/>
      <c r="GX631" s="62"/>
      <c r="GY631" s="62"/>
      <c r="GZ631" s="62"/>
      <c r="HA631" s="62"/>
      <c r="HB631" s="62"/>
      <c r="HC631" s="62"/>
      <c r="HD631" s="62"/>
      <c r="HE631" s="62"/>
      <c r="HF631" s="62"/>
      <c r="HG631" s="62"/>
      <c r="HH631" s="62"/>
      <c r="HI631" s="62"/>
      <c r="HJ631" s="62"/>
      <c r="HK631" s="62"/>
      <c r="HL631" s="62"/>
      <c r="HM631" s="62"/>
      <c r="HN631" s="62"/>
      <c r="HO631" s="62"/>
      <c r="HP631" s="62"/>
      <c r="HQ631" s="62"/>
      <c r="HR631" s="62"/>
      <c r="HS631" s="62"/>
      <c r="HT631" s="62"/>
      <c r="HU631" s="62"/>
      <c r="HV631" s="62"/>
      <c r="HW631" s="62"/>
      <c r="HX631" s="62"/>
      <c r="HY631" s="62"/>
      <c r="HZ631" s="62"/>
      <c r="IA631" s="62"/>
      <c r="IB631" s="62"/>
      <c r="IC631" s="62"/>
      <c r="ID631" s="62"/>
      <c r="IE631" s="62"/>
      <c r="IF631" s="62"/>
      <c r="IG631" s="62"/>
      <c r="IH631" s="62"/>
      <c r="II631" s="62"/>
      <c r="IJ631" s="62"/>
      <c r="IK631" s="62"/>
      <c r="IL631" s="62"/>
      <c r="IM631" s="62"/>
      <c r="IN631" s="62"/>
      <c r="IO631" s="62"/>
      <c r="IP631" s="62"/>
      <c r="IQ631" s="62"/>
      <c r="IR631" s="62"/>
      <c r="IS631" s="62"/>
      <c r="IT631" s="62"/>
      <c r="IU631" s="62"/>
      <c r="IV631" s="62"/>
      <c r="IW631" s="62"/>
      <c r="IX631" s="62"/>
      <c r="IY631" s="62"/>
      <c r="IZ631" s="62"/>
      <c r="JA631" s="62"/>
      <c r="JB631" s="62"/>
      <c r="JC631" s="62"/>
      <c r="JD631" s="62"/>
      <c r="JE631" s="62"/>
      <c r="JF631" s="62"/>
      <c r="JG631" s="62"/>
      <c r="JH631" s="62"/>
      <c r="JI631" s="62"/>
      <c r="JJ631" s="62"/>
      <c r="JK631" s="62"/>
      <c r="JL631" s="62"/>
      <c r="JM631" s="62"/>
      <c r="JN631" s="62"/>
      <c r="JO631" s="62"/>
      <c r="JP631" s="62"/>
      <c r="JQ631" s="62"/>
      <c r="JR631" s="62"/>
      <c r="JS631" s="62"/>
      <c r="JT631" s="62"/>
      <c r="JU631" s="62"/>
      <c r="JV631" s="62"/>
      <c r="JW631" s="62"/>
      <c r="JX631" s="62"/>
      <c r="JY631" s="62"/>
      <c r="JZ631" s="62"/>
      <c r="KA631" s="62"/>
      <c r="KB631" s="62"/>
      <c r="KC631" s="62"/>
      <c r="KD631" s="62"/>
      <c r="KE631" s="62"/>
      <c r="KF631" s="62"/>
      <c r="KG631" s="62"/>
      <c r="KH631" s="62"/>
      <c r="KI631" s="62"/>
      <c r="KJ631" s="62"/>
      <c r="KK631" s="62"/>
      <c r="KL631" s="62"/>
      <c r="KM631" s="62"/>
    </row>
    <row r="632" spans="3:299" s="13" customFormat="1" x14ac:dyDescent="0.25">
      <c r="C632" s="62"/>
      <c r="D632" s="62"/>
      <c r="E632" s="62"/>
      <c r="F632" s="62"/>
      <c r="I632" s="14"/>
      <c r="J632" s="63"/>
      <c r="K632" s="14"/>
      <c r="L632" s="63"/>
      <c r="M632" s="63"/>
      <c r="Q632" s="51"/>
      <c r="BU632" s="62"/>
      <c r="BV632" s="62"/>
      <c r="BW632" s="62"/>
      <c r="BX632" s="62"/>
      <c r="BY632" s="62"/>
      <c r="BZ632" s="62"/>
      <c r="CA632" s="62"/>
      <c r="CB632" s="62"/>
      <c r="CC632" s="62"/>
      <c r="CD632" s="62"/>
      <c r="CE632" s="62"/>
      <c r="CF632" s="62"/>
      <c r="CG632" s="62"/>
      <c r="CH632" s="62"/>
      <c r="CI632" s="62"/>
      <c r="CJ632" s="62"/>
      <c r="CK632" s="62"/>
      <c r="CL632" s="62"/>
      <c r="CM632" s="62"/>
      <c r="CN632" s="62"/>
      <c r="CO632" s="62"/>
      <c r="CP632" s="62"/>
      <c r="CQ632" s="62"/>
      <c r="CR632" s="62"/>
      <c r="CS632" s="62"/>
      <c r="CT632" s="62"/>
      <c r="CU632" s="62"/>
      <c r="CV632" s="62"/>
      <c r="CW632" s="62"/>
      <c r="CX632" s="62"/>
      <c r="CY632" s="62"/>
      <c r="CZ632" s="62"/>
      <c r="DA632" s="62"/>
      <c r="DB632" s="62"/>
      <c r="DC632" s="62"/>
      <c r="DD632" s="62"/>
      <c r="DE632" s="62"/>
      <c r="DF632" s="62"/>
      <c r="DG632" s="62"/>
      <c r="DH632" s="62"/>
      <c r="DI632" s="62"/>
      <c r="DJ632" s="62"/>
      <c r="DK632" s="62"/>
      <c r="DL632" s="62"/>
      <c r="DM632" s="62"/>
      <c r="DN632" s="62"/>
      <c r="DO632" s="62"/>
      <c r="DP632" s="62"/>
      <c r="DQ632" s="62"/>
      <c r="DR632" s="62"/>
      <c r="DS632" s="62"/>
      <c r="DT632" s="62"/>
      <c r="DU632" s="62"/>
      <c r="DV632" s="62"/>
      <c r="DW632" s="62"/>
      <c r="DX632" s="62"/>
      <c r="DY632" s="62"/>
      <c r="DZ632" s="62"/>
      <c r="EA632" s="62"/>
      <c r="EB632" s="62"/>
      <c r="EC632" s="62"/>
      <c r="ED632" s="62"/>
      <c r="EE632" s="62"/>
      <c r="EF632" s="62"/>
      <c r="EG632" s="62"/>
      <c r="EH632" s="62"/>
      <c r="EI632" s="62"/>
      <c r="EJ632" s="62"/>
      <c r="EK632" s="62"/>
      <c r="EL632" s="62"/>
      <c r="EM632" s="62"/>
      <c r="EN632" s="62"/>
      <c r="EO632" s="62"/>
      <c r="EP632" s="62"/>
      <c r="EQ632" s="62"/>
      <c r="ER632" s="62"/>
      <c r="ES632" s="62"/>
      <c r="ET632" s="62"/>
      <c r="EU632" s="62"/>
      <c r="EV632" s="62"/>
      <c r="EW632" s="62"/>
      <c r="EX632" s="62"/>
      <c r="EY632" s="62"/>
      <c r="EZ632" s="62"/>
      <c r="FA632" s="62"/>
      <c r="FB632" s="62"/>
      <c r="FC632" s="62"/>
      <c r="FD632" s="62"/>
      <c r="FE632" s="62"/>
      <c r="FF632" s="62"/>
      <c r="FG632" s="62"/>
      <c r="FH632" s="62"/>
      <c r="FI632" s="62"/>
      <c r="FJ632" s="62"/>
      <c r="FK632" s="62"/>
      <c r="FL632" s="62"/>
      <c r="FM632" s="62"/>
      <c r="FN632" s="62"/>
      <c r="FO632" s="62"/>
      <c r="FP632" s="62"/>
      <c r="FQ632" s="62"/>
      <c r="FR632" s="62"/>
      <c r="FS632" s="62"/>
      <c r="FT632" s="62"/>
      <c r="FU632" s="62"/>
      <c r="FV632" s="62"/>
      <c r="FW632" s="62"/>
      <c r="FX632" s="62"/>
      <c r="FY632" s="62"/>
      <c r="FZ632" s="62"/>
      <c r="GA632" s="62"/>
      <c r="GB632" s="62"/>
      <c r="GC632" s="62"/>
      <c r="GD632" s="62"/>
      <c r="GE632" s="62"/>
      <c r="GF632" s="62"/>
      <c r="GG632" s="62"/>
      <c r="GH632" s="62"/>
      <c r="GI632" s="62"/>
      <c r="GJ632" s="62"/>
      <c r="GK632" s="62"/>
      <c r="GL632" s="62"/>
      <c r="GM632" s="62"/>
      <c r="GN632" s="62"/>
      <c r="GO632" s="62"/>
      <c r="GP632" s="62"/>
      <c r="GQ632" s="62"/>
      <c r="GR632" s="62"/>
      <c r="GS632" s="62"/>
      <c r="GT632" s="62"/>
      <c r="GU632" s="62"/>
      <c r="GV632" s="62"/>
      <c r="GW632" s="62"/>
      <c r="GX632" s="62"/>
      <c r="GY632" s="62"/>
      <c r="GZ632" s="62"/>
      <c r="HA632" s="62"/>
      <c r="HB632" s="62"/>
      <c r="HC632" s="62"/>
      <c r="HD632" s="62"/>
      <c r="HE632" s="62"/>
      <c r="HF632" s="62"/>
      <c r="HG632" s="62"/>
      <c r="HH632" s="62"/>
      <c r="HI632" s="62"/>
      <c r="HJ632" s="62"/>
      <c r="HK632" s="62"/>
      <c r="HL632" s="62"/>
      <c r="HM632" s="62"/>
      <c r="HN632" s="62"/>
      <c r="HO632" s="62"/>
      <c r="HP632" s="62"/>
      <c r="HQ632" s="62"/>
      <c r="HR632" s="62"/>
      <c r="HS632" s="62"/>
      <c r="HT632" s="62"/>
      <c r="HU632" s="62"/>
      <c r="HV632" s="62"/>
      <c r="HW632" s="62"/>
      <c r="HX632" s="62"/>
      <c r="HY632" s="62"/>
      <c r="HZ632" s="62"/>
      <c r="IA632" s="62"/>
      <c r="IB632" s="62"/>
      <c r="IC632" s="62"/>
      <c r="ID632" s="62"/>
      <c r="IE632" s="62"/>
      <c r="IF632" s="62"/>
      <c r="IG632" s="62"/>
      <c r="IH632" s="62"/>
      <c r="II632" s="62"/>
      <c r="IJ632" s="62"/>
      <c r="IK632" s="62"/>
      <c r="IL632" s="62"/>
      <c r="IM632" s="62"/>
      <c r="IN632" s="62"/>
      <c r="IO632" s="62"/>
      <c r="IP632" s="62"/>
      <c r="IQ632" s="62"/>
      <c r="IR632" s="62"/>
      <c r="IS632" s="62"/>
      <c r="IT632" s="62"/>
      <c r="IU632" s="62"/>
      <c r="IV632" s="62"/>
      <c r="IW632" s="62"/>
      <c r="IX632" s="62"/>
      <c r="IY632" s="62"/>
      <c r="IZ632" s="62"/>
      <c r="JA632" s="62"/>
      <c r="JB632" s="62"/>
      <c r="JC632" s="62"/>
      <c r="JD632" s="62"/>
      <c r="JE632" s="62"/>
      <c r="JF632" s="62"/>
      <c r="JG632" s="62"/>
      <c r="JH632" s="62"/>
      <c r="JI632" s="62"/>
      <c r="JJ632" s="62"/>
      <c r="JK632" s="62"/>
      <c r="JL632" s="62"/>
      <c r="JM632" s="62"/>
      <c r="JN632" s="62"/>
      <c r="JO632" s="62"/>
      <c r="JP632" s="62"/>
      <c r="JQ632" s="62"/>
      <c r="JR632" s="62"/>
      <c r="JS632" s="62"/>
      <c r="JT632" s="62"/>
      <c r="JU632" s="62"/>
      <c r="JV632" s="62"/>
      <c r="JW632" s="62"/>
      <c r="JX632" s="62"/>
      <c r="JY632" s="62"/>
      <c r="JZ632" s="62"/>
      <c r="KA632" s="62"/>
      <c r="KB632" s="62"/>
      <c r="KC632" s="62"/>
      <c r="KD632" s="62"/>
      <c r="KE632" s="62"/>
      <c r="KF632" s="62"/>
      <c r="KG632" s="62"/>
      <c r="KH632" s="62"/>
      <c r="KI632" s="62"/>
      <c r="KJ632" s="62"/>
      <c r="KK632" s="62"/>
      <c r="KL632" s="62"/>
      <c r="KM632" s="62"/>
    </row>
    <row r="633" spans="3:299" s="13" customFormat="1" x14ac:dyDescent="0.25">
      <c r="C633" s="62"/>
      <c r="D633" s="62"/>
      <c r="E633" s="62"/>
      <c r="F633" s="62"/>
      <c r="I633" s="14"/>
      <c r="J633" s="63"/>
      <c r="K633" s="14"/>
      <c r="L633" s="63"/>
      <c r="M633" s="63"/>
      <c r="Q633" s="51"/>
      <c r="BU633" s="62"/>
      <c r="BV633" s="62"/>
      <c r="BW633" s="62"/>
      <c r="BX633" s="62"/>
      <c r="BY633" s="62"/>
      <c r="BZ633" s="62"/>
      <c r="CA633" s="62"/>
      <c r="CB633" s="62"/>
      <c r="CC633" s="62"/>
      <c r="CD633" s="62"/>
      <c r="CE633" s="62"/>
      <c r="CF633" s="62"/>
      <c r="CG633" s="62"/>
      <c r="CH633" s="62"/>
      <c r="CI633" s="62"/>
      <c r="CJ633" s="62"/>
      <c r="CK633" s="62"/>
      <c r="CL633" s="62"/>
      <c r="CM633" s="62"/>
      <c r="CN633" s="62"/>
      <c r="CO633" s="62"/>
      <c r="CP633" s="62"/>
      <c r="CQ633" s="62"/>
      <c r="CR633" s="62"/>
      <c r="CS633" s="62"/>
      <c r="CT633" s="62"/>
      <c r="CU633" s="62"/>
      <c r="CV633" s="62"/>
      <c r="CW633" s="62"/>
      <c r="CX633" s="62"/>
      <c r="CY633" s="62"/>
      <c r="CZ633" s="62"/>
      <c r="DA633" s="62"/>
      <c r="DB633" s="62"/>
      <c r="DC633" s="62"/>
      <c r="DD633" s="62"/>
      <c r="DE633" s="62"/>
      <c r="DF633" s="62"/>
      <c r="DG633" s="62"/>
      <c r="DH633" s="62"/>
      <c r="DI633" s="62"/>
      <c r="DJ633" s="62"/>
      <c r="DK633" s="62"/>
      <c r="DL633" s="62"/>
      <c r="DM633" s="62"/>
      <c r="DN633" s="62"/>
      <c r="DO633" s="62"/>
      <c r="DP633" s="62"/>
      <c r="DQ633" s="62"/>
      <c r="DR633" s="62"/>
      <c r="DS633" s="62"/>
      <c r="DT633" s="62"/>
      <c r="DU633" s="62"/>
      <c r="DV633" s="62"/>
      <c r="DW633" s="62"/>
      <c r="DX633" s="62"/>
      <c r="DY633" s="62"/>
      <c r="DZ633" s="62"/>
      <c r="EA633" s="62"/>
      <c r="EB633" s="62"/>
      <c r="EC633" s="62"/>
      <c r="ED633" s="62"/>
      <c r="EE633" s="62"/>
      <c r="EF633" s="62"/>
      <c r="EG633" s="62"/>
      <c r="EH633" s="62"/>
      <c r="EI633" s="62"/>
      <c r="EJ633" s="62"/>
      <c r="EK633" s="62"/>
      <c r="EL633" s="62"/>
      <c r="EM633" s="62"/>
      <c r="EN633" s="62"/>
      <c r="EO633" s="62"/>
      <c r="EP633" s="62"/>
      <c r="EQ633" s="62"/>
      <c r="ER633" s="62"/>
      <c r="ES633" s="62"/>
      <c r="ET633" s="62"/>
      <c r="EU633" s="62"/>
      <c r="EV633" s="62"/>
      <c r="EW633" s="62"/>
      <c r="EX633" s="62"/>
      <c r="EY633" s="62"/>
      <c r="EZ633" s="62"/>
      <c r="FA633" s="62"/>
      <c r="FB633" s="62"/>
      <c r="FC633" s="62"/>
      <c r="FD633" s="62"/>
      <c r="FE633" s="62"/>
      <c r="FF633" s="62"/>
      <c r="FG633" s="62"/>
      <c r="FH633" s="62"/>
      <c r="FI633" s="62"/>
      <c r="FJ633" s="62"/>
      <c r="FK633" s="62"/>
      <c r="FL633" s="62"/>
      <c r="FM633" s="62"/>
      <c r="FN633" s="62"/>
      <c r="FO633" s="62"/>
      <c r="FP633" s="62"/>
      <c r="FQ633" s="62"/>
      <c r="FR633" s="62"/>
      <c r="FS633" s="62"/>
      <c r="FT633" s="62"/>
      <c r="FU633" s="62"/>
      <c r="FV633" s="62"/>
      <c r="FW633" s="62"/>
      <c r="FX633" s="62"/>
      <c r="FY633" s="62"/>
      <c r="FZ633" s="62"/>
      <c r="GA633" s="62"/>
      <c r="GB633" s="62"/>
      <c r="GC633" s="62"/>
      <c r="GD633" s="62"/>
      <c r="GE633" s="62"/>
      <c r="GF633" s="62"/>
      <c r="GG633" s="62"/>
      <c r="GH633" s="62"/>
      <c r="GI633" s="62"/>
      <c r="GJ633" s="62"/>
      <c r="GK633" s="62"/>
      <c r="GL633" s="62"/>
      <c r="GM633" s="62"/>
      <c r="GN633" s="62"/>
      <c r="GO633" s="62"/>
      <c r="GP633" s="62"/>
      <c r="GQ633" s="62"/>
      <c r="GR633" s="62"/>
      <c r="GS633" s="62"/>
      <c r="GT633" s="62"/>
      <c r="GU633" s="62"/>
      <c r="GV633" s="62"/>
      <c r="GW633" s="62"/>
      <c r="GX633" s="62"/>
      <c r="GY633" s="62"/>
      <c r="GZ633" s="62"/>
      <c r="HA633" s="62"/>
      <c r="HB633" s="62"/>
      <c r="HC633" s="62"/>
      <c r="HD633" s="62"/>
      <c r="HE633" s="62"/>
      <c r="HF633" s="62"/>
      <c r="HG633" s="62"/>
      <c r="HH633" s="62"/>
      <c r="HI633" s="62"/>
      <c r="HJ633" s="62"/>
      <c r="HK633" s="62"/>
      <c r="HL633" s="62"/>
      <c r="HM633" s="62"/>
      <c r="HN633" s="62"/>
      <c r="HO633" s="62"/>
      <c r="HP633" s="62"/>
      <c r="HQ633" s="62"/>
      <c r="HR633" s="62"/>
      <c r="HS633" s="62"/>
      <c r="HT633" s="62"/>
      <c r="HU633" s="62"/>
      <c r="HV633" s="62"/>
      <c r="HW633" s="62"/>
      <c r="HX633" s="62"/>
      <c r="HY633" s="62"/>
      <c r="HZ633" s="62"/>
      <c r="IA633" s="62"/>
      <c r="IB633" s="62"/>
      <c r="IC633" s="62"/>
      <c r="ID633" s="62"/>
      <c r="IE633" s="62"/>
      <c r="IF633" s="62"/>
      <c r="IG633" s="62"/>
      <c r="IH633" s="62"/>
      <c r="II633" s="62"/>
      <c r="IJ633" s="62"/>
      <c r="IK633" s="62"/>
      <c r="IL633" s="62"/>
      <c r="IM633" s="62"/>
      <c r="IN633" s="62"/>
      <c r="IO633" s="62"/>
      <c r="IP633" s="62"/>
      <c r="IQ633" s="62"/>
      <c r="IR633" s="62"/>
      <c r="IS633" s="62"/>
      <c r="IT633" s="62"/>
      <c r="IU633" s="62"/>
      <c r="IV633" s="62"/>
      <c r="IW633" s="62"/>
      <c r="IX633" s="62"/>
      <c r="IY633" s="62"/>
      <c r="IZ633" s="62"/>
      <c r="JA633" s="62"/>
      <c r="JB633" s="62"/>
      <c r="JC633" s="62"/>
      <c r="JD633" s="62"/>
      <c r="JE633" s="62"/>
      <c r="JF633" s="62"/>
      <c r="JG633" s="62"/>
      <c r="JH633" s="62"/>
      <c r="JI633" s="62"/>
      <c r="JJ633" s="62"/>
      <c r="JK633" s="62"/>
      <c r="JL633" s="62"/>
      <c r="JM633" s="62"/>
      <c r="JN633" s="62"/>
      <c r="JO633" s="62"/>
      <c r="JP633" s="62"/>
      <c r="JQ633" s="62"/>
      <c r="JR633" s="62"/>
      <c r="JS633" s="62"/>
      <c r="JT633" s="62"/>
      <c r="JU633" s="62"/>
      <c r="JV633" s="62"/>
      <c r="JW633" s="62"/>
      <c r="JX633" s="62"/>
      <c r="JY633" s="62"/>
      <c r="JZ633" s="62"/>
      <c r="KA633" s="62"/>
      <c r="KB633" s="62"/>
      <c r="KC633" s="62"/>
      <c r="KD633" s="62"/>
      <c r="KE633" s="62"/>
      <c r="KF633" s="62"/>
      <c r="KG633" s="62"/>
      <c r="KH633" s="62"/>
      <c r="KI633" s="62"/>
      <c r="KJ633" s="62"/>
      <c r="KK633" s="62"/>
      <c r="KL633" s="62"/>
      <c r="KM633" s="62"/>
    </row>
    <row r="634" spans="3:299" s="13" customFormat="1" x14ac:dyDescent="0.25">
      <c r="C634" s="62"/>
      <c r="D634" s="62"/>
      <c r="E634" s="62"/>
      <c r="F634" s="62"/>
      <c r="I634" s="14"/>
      <c r="J634" s="63"/>
      <c r="K634" s="14"/>
      <c r="L634" s="63"/>
      <c r="M634" s="63"/>
      <c r="Q634" s="51"/>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c r="CS634" s="62"/>
      <c r="CT634" s="62"/>
      <c r="CU634" s="62"/>
      <c r="CV634" s="62"/>
      <c r="CW634" s="62"/>
      <c r="CX634" s="62"/>
      <c r="CY634" s="62"/>
      <c r="CZ634" s="62"/>
      <c r="DA634" s="62"/>
      <c r="DB634" s="62"/>
      <c r="DC634" s="62"/>
      <c r="DD634" s="62"/>
      <c r="DE634" s="62"/>
      <c r="DF634" s="62"/>
      <c r="DG634" s="62"/>
      <c r="DH634" s="62"/>
      <c r="DI634" s="62"/>
      <c r="DJ634" s="62"/>
      <c r="DK634" s="62"/>
      <c r="DL634" s="62"/>
      <c r="DM634" s="62"/>
      <c r="DN634" s="62"/>
      <c r="DO634" s="62"/>
      <c r="DP634" s="62"/>
      <c r="DQ634" s="62"/>
      <c r="DR634" s="62"/>
      <c r="DS634" s="62"/>
      <c r="DT634" s="62"/>
      <c r="DU634" s="62"/>
      <c r="DV634" s="62"/>
      <c r="DW634" s="62"/>
      <c r="DX634" s="62"/>
      <c r="DY634" s="62"/>
      <c r="DZ634" s="62"/>
      <c r="EA634" s="62"/>
      <c r="EB634" s="62"/>
      <c r="EC634" s="62"/>
      <c r="ED634" s="62"/>
      <c r="EE634" s="62"/>
      <c r="EF634" s="62"/>
      <c r="EG634" s="62"/>
      <c r="EH634" s="62"/>
      <c r="EI634" s="62"/>
      <c r="EJ634" s="62"/>
      <c r="EK634" s="62"/>
      <c r="EL634" s="62"/>
      <c r="EM634" s="62"/>
      <c r="EN634" s="62"/>
      <c r="EO634" s="62"/>
      <c r="EP634" s="62"/>
      <c r="EQ634" s="62"/>
      <c r="ER634" s="62"/>
      <c r="ES634" s="62"/>
      <c r="ET634" s="62"/>
      <c r="EU634" s="62"/>
      <c r="EV634" s="62"/>
      <c r="EW634" s="62"/>
      <c r="EX634" s="62"/>
      <c r="EY634" s="62"/>
      <c r="EZ634" s="62"/>
      <c r="FA634" s="62"/>
      <c r="FB634" s="62"/>
      <c r="FC634" s="62"/>
      <c r="FD634" s="62"/>
      <c r="FE634" s="62"/>
      <c r="FF634" s="62"/>
      <c r="FG634" s="62"/>
      <c r="FH634" s="62"/>
      <c r="FI634" s="62"/>
      <c r="FJ634" s="62"/>
      <c r="FK634" s="62"/>
      <c r="FL634" s="62"/>
      <c r="FM634" s="62"/>
      <c r="FN634" s="62"/>
      <c r="FO634" s="62"/>
      <c r="FP634" s="62"/>
      <c r="FQ634" s="62"/>
      <c r="FR634" s="62"/>
      <c r="FS634" s="62"/>
      <c r="FT634" s="62"/>
      <c r="FU634" s="62"/>
      <c r="FV634" s="62"/>
      <c r="FW634" s="62"/>
      <c r="FX634" s="62"/>
      <c r="FY634" s="62"/>
      <c r="FZ634" s="62"/>
      <c r="GA634" s="62"/>
      <c r="GB634" s="62"/>
      <c r="GC634" s="62"/>
      <c r="GD634" s="62"/>
      <c r="GE634" s="62"/>
      <c r="GF634" s="62"/>
      <c r="GG634" s="62"/>
      <c r="GH634" s="62"/>
      <c r="GI634" s="62"/>
      <c r="GJ634" s="62"/>
      <c r="GK634" s="62"/>
      <c r="GL634" s="62"/>
      <c r="GM634" s="62"/>
      <c r="GN634" s="62"/>
      <c r="GO634" s="62"/>
      <c r="GP634" s="62"/>
      <c r="GQ634" s="62"/>
      <c r="GR634" s="62"/>
      <c r="GS634" s="62"/>
      <c r="GT634" s="62"/>
      <c r="GU634" s="62"/>
      <c r="GV634" s="62"/>
      <c r="GW634" s="62"/>
      <c r="GX634" s="62"/>
      <c r="GY634" s="62"/>
      <c r="GZ634" s="62"/>
      <c r="HA634" s="62"/>
      <c r="HB634" s="62"/>
      <c r="HC634" s="62"/>
      <c r="HD634" s="62"/>
      <c r="HE634" s="62"/>
      <c r="HF634" s="62"/>
      <c r="HG634" s="62"/>
      <c r="HH634" s="62"/>
      <c r="HI634" s="62"/>
      <c r="HJ634" s="62"/>
      <c r="HK634" s="62"/>
      <c r="HL634" s="62"/>
      <c r="HM634" s="62"/>
      <c r="HN634" s="62"/>
      <c r="HO634" s="62"/>
      <c r="HP634" s="62"/>
      <c r="HQ634" s="62"/>
      <c r="HR634" s="62"/>
      <c r="HS634" s="62"/>
      <c r="HT634" s="62"/>
      <c r="HU634" s="62"/>
      <c r="HV634" s="62"/>
      <c r="HW634" s="62"/>
      <c r="HX634" s="62"/>
      <c r="HY634" s="62"/>
      <c r="HZ634" s="62"/>
      <c r="IA634" s="62"/>
      <c r="IB634" s="62"/>
      <c r="IC634" s="62"/>
      <c r="ID634" s="62"/>
      <c r="IE634" s="62"/>
      <c r="IF634" s="62"/>
      <c r="IG634" s="62"/>
      <c r="IH634" s="62"/>
      <c r="II634" s="62"/>
      <c r="IJ634" s="62"/>
      <c r="IK634" s="62"/>
      <c r="IL634" s="62"/>
      <c r="IM634" s="62"/>
      <c r="IN634" s="62"/>
      <c r="IO634" s="62"/>
      <c r="IP634" s="62"/>
      <c r="IQ634" s="62"/>
      <c r="IR634" s="62"/>
      <c r="IS634" s="62"/>
      <c r="IT634" s="62"/>
      <c r="IU634" s="62"/>
      <c r="IV634" s="62"/>
      <c r="IW634" s="62"/>
      <c r="IX634" s="62"/>
      <c r="IY634" s="62"/>
      <c r="IZ634" s="62"/>
      <c r="JA634" s="62"/>
      <c r="JB634" s="62"/>
      <c r="JC634" s="62"/>
      <c r="JD634" s="62"/>
      <c r="JE634" s="62"/>
      <c r="JF634" s="62"/>
      <c r="JG634" s="62"/>
      <c r="JH634" s="62"/>
      <c r="JI634" s="62"/>
      <c r="JJ634" s="62"/>
      <c r="JK634" s="62"/>
      <c r="JL634" s="62"/>
      <c r="JM634" s="62"/>
      <c r="JN634" s="62"/>
      <c r="JO634" s="62"/>
      <c r="JP634" s="62"/>
      <c r="JQ634" s="62"/>
      <c r="JR634" s="62"/>
      <c r="JS634" s="62"/>
      <c r="JT634" s="62"/>
      <c r="JU634" s="62"/>
      <c r="JV634" s="62"/>
      <c r="JW634" s="62"/>
      <c r="JX634" s="62"/>
      <c r="JY634" s="62"/>
      <c r="JZ634" s="62"/>
      <c r="KA634" s="62"/>
      <c r="KB634" s="62"/>
      <c r="KC634" s="62"/>
      <c r="KD634" s="62"/>
      <c r="KE634" s="62"/>
      <c r="KF634" s="62"/>
      <c r="KG634" s="62"/>
      <c r="KH634" s="62"/>
      <c r="KI634" s="62"/>
      <c r="KJ634" s="62"/>
      <c r="KK634" s="62"/>
      <c r="KL634" s="62"/>
      <c r="KM634" s="62"/>
    </row>
    <row r="635" spans="3:299" s="13" customFormat="1" x14ac:dyDescent="0.25">
      <c r="C635" s="62"/>
      <c r="D635" s="62"/>
      <c r="E635" s="62"/>
      <c r="F635" s="62"/>
      <c r="I635" s="14"/>
      <c r="J635" s="63"/>
      <c r="K635" s="14"/>
      <c r="L635" s="63"/>
      <c r="M635" s="63"/>
      <c r="Q635" s="51"/>
      <c r="BU635" s="62"/>
      <c r="BV635" s="62"/>
      <c r="BW635" s="62"/>
      <c r="BX635" s="62"/>
      <c r="BY635" s="62"/>
      <c r="BZ635" s="62"/>
      <c r="CA635" s="62"/>
      <c r="CB635" s="62"/>
      <c r="CC635" s="62"/>
      <c r="CD635" s="62"/>
      <c r="CE635" s="62"/>
      <c r="CF635" s="62"/>
      <c r="CG635" s="62"/>
      <c r="CH635" s="62"/>
      <c r="CI635" s="62"/>
      <c r="CJ635" s="62"/>
      <c r="CK635" s="62"/>
      <c r="CL635" s="62"/>
      <c r="CM635" s="62"/>
      <c r="CN635" s="62"/>
      <c r="CO635" s="62"/>
      <c r="CP635" s="62"/>
      <c r="CQ635" s="62"/>
      <c r="CR635" s="62"/>
      <c r="CS635" s="62"/>
      <c r="CT635" s="62"/>
      <c r="CU635" s="62"/>
      <c r="CV635" s="62"/>
      <c r="CW635" s="62"/>
      <c r="CX635" s="62"/>
      <c r="CY635" s="62"/>
      <c r="CZ635" s="62"/>
      <c r="DA635" s="62"/>
      <c r="DB635" s="62"/>
      <c r="DC635" s="62"/>
      <c r="DD635" s="62"/>
      <c r="DE635" s="62"/>
      <c r="DF635" s="62"/>
      <c r="DG635" s="62"/>
      <c r="DH635" s="62"/>
      <c r="DI635" s="62"/>
      <c r="DJ635" s="62"/>
      <c r="DK635" s="62"/>
      <c r="DL635" s="62"/>
      <c r="DM635" s="62"/>
      <c r="DN635" s="62"/>
      <c r="DO635" s="62"/>
      <c r="DP635" s="62"/>
      <c r="DQ635" s="62"/>
      <c r="DR635" s="62"/>
      <c r="DS635" s="62"/>
      <c r="DT635" s="62"/>
      <c r="DU635" s="62"/>
      <c r="DV635" s="62"/>
      <c r="DW635" s="62"/>
      <c r="DX635" s="62"/>
      <c r="DY635" s="62"/>
      <c r="DZ635" s="62"/>
      <c r="EA635" s="62"/>
      <c r="EB635" s="62"/>
      <c r="EC635" s="62"/>
      <c r="ED635" s="62"/>
      <c r="EE635" s="62"/>
      <c r="EF635" s="62"/>
      <c r="EG635" s="62"/>
      <c r="EH635" s="62"/>
      <c r="EI635" s="62"/>
      <c r="EJ635" s="62"/>
      <c r="EK635" s="62"/>
      <c r="EL635" s="62"/>
      <c r="EM635" s="62"/>
      <c r="EN635" s="62"/>
      <c r="EO635" s="62"/>
      <c r="EP635" s="62"/>
      <c r="EQ635" s="62"/>
      <c r="ER635" s="62"/>
      <c r="ES635" s="62"/>
      <c r="ET635" s="62"/>
      <c r="EU635" s="62"/>
      <c r="EV635" s="62"/>
      <c r="EW635" s="62"/>
      <c r="EX635" s="62"/>
      <c r="EY635" s="62"/>
      <c r="EZ635" s="62"/>
      <c r="FA635" s="62"/>
      <c r="FB635" s="62"/>
      <c r="FC635" s="62"/>
      <c r="FD635" s="62"/>
      <c r="FE635" s="62"/>
      <c r="FF635" s="62"/>
      <c r="FG635" s="62"/>
      <c r="FH635" s="62"/>
      <c r="FI635" s="62"/>
      <c r="FJ635" s="62"/>
      <c r="FK635" s="62"/>
      <c r="FL635" s="62"/>
      <c r="FM635" s="62"/>
      <c r="FN635" s="62"/>
      <c r="FO635" s="62"/>
      <c r="FP635" s="62"/>
      <c r="FQ635" s="62"/>
      <c r="FR635" s="62"/>
      <c r="FS635" s="62"/>
      <c r="FT635" s="62"/>
      <c r="FU635" s="62"/>
      <c r="FV635" s="62"/>
      <c r="FW635" s="62"/>
      <c r="FX635" s="62"/>
      <c r="FY635" s="62"/>
      <c r="FZ635" s="62"/>
      <c r="GA635" s="62"/>
      <c r="GB635" s="62"/>
      <c r="GC635" s="62"/>
      <c r="GD635" s="62"/>
      <c r="GE635" s="62"/>
      <c r="GF635" s="62"/>
      <c r="GG635" s="62"/>
      <c r="GH635" s="62"/>
      <c r="GI635" s="62"/>
      <c r="GJ635" s="62"/>
      <c r="GK635" s="62"/>
      <c r="GL635" s="62"/>
      <c r="GM635" s="62"/>
      <c r="GN635" s="62"/>
      <c r="GO635" s="62"/>
      <c r="GP635" s="62"/>
      <c r="GQ635" s="62"/>
      <c r="GR635" s="62"/>
      <c r="GS635" s="62"/>
      <c r="GT635" s="62"/>
      <c r="GU635" s="62"/>
      <c r="GV635" s="62"/>
      <c r="GW635" s="62"/>
      <c r="GX635" s="62"/>
      <c r="GY635" s="62"/>
      <c r="GZ635" s="62"/>
      <c r="HA635" s="62"/>
      <c r="HB635" s="62"/>
      <c r="HC635" s="62"/>
      <c r="HD635" s="62"/>
      <c r="HE635" s="62"/>
      <c r="HF635" s="62"/>
      <c r="HG635" s="62"/>
      <c r="HH635" s="62"/>
      <c r="HI635" s="62"/>
      <c r="HJ635" s="62"/>
      <c r="HK635" s="62"/>
      <c r="HL635" s="62"/>
      <c r="HM635" s="62"/>
      <c r="HN635" s="62"/>
      <c r="HO635" s="62"/>
      <c r="HP635" s="62"/>
      <c r="HQ635" s="62"/>
      <c r="HR635" s="62"/>
      <c r="HS635" s="62"/>
      <c r="HT635" s="62"/>
      <c r="HU635" s="62"/>
      <c r="HV635" s="62"/>
      <c r="HW635" s="62"/>
      <c r="HX635" s="62"/>
      <c r="HY635" s="62"/>
      <c r="HZ635" s="62"/>
      <c r="IA635" s="62"/>
      <c r="IB635" s="62"/>
      <c r="IC635" s="62"/>
      <c r="ID635" s="62"/>
      <c r="IE635" s="62"/>
      <c r="IF635" s="62"/>
      <c r="IG635" s="62"/>
      <c r="IH635" s="62"/>
      <c r="II635" s="62"/>
      <c r="IJ635" s="62"/>
      <c r="IK635" s="62"/>
      <c r="IL635" s="62"/>
      <c r="IM635" s="62"/>
      <c r="IN635" s="62"/>
      <c r="IO635" s="62"/>
      <c r="IP635" s="62"/>
      <c r="IQ635" s="62"/>
      <c r="IR635" s="62"/>
      <c r="IS635" s="62"/>
      <c r="IT635" s="62"/>
      <c r="IU635" s="62"/>
      <c r="IV635" s="62"/>
      <c r="IW635" s="62"/>
      <c r="IX635" s="62"/>
      <c r="IY635" s="62"/>
      <c r="IZ635" s="62"/>
      <c r="JA635" s="62"/>
      <c r="JB635" s="62"/>
      <c r="JC635" s="62"/>
      <c r="JD635" s="62"/>
      <c r="JE635" s="62"/>
      <c r="JF635" s="62"/>
      <c r="JG635" s="62"/>
      <c r="JH635" s="62"/>
      <c r="JI635" s="62"/>
      <c r="JJ635" s="62"/>
      <c r="JK635" s="62"/>
      <c r="JL635" s="62"/>
      <c r="JM635" s="62"/>
      <c r="JN635" s="62"/>
      <c r="JO635" s="62"/>
      <c r="JP635" s="62"/>
      <c r="JQ635" s="62"/>
      <c r="JR635" s="62"/>
      <c r="JS635" s="62"/>
      <c r="JT635" s="62"/>
      <c r="JU635" s="62"/>
      <c r="JV635" s="62"/>
      <c r="JW635" s="62"/>
      <c r="JX635" s="62"/>
      <c r="JY635" s="62"/>
      <c r="JZ635" s="62"/>
      <c r="KA635" s="62"/>
      <c r="KB635" s="62"/>
      <c r="KC635" s="62"/>
      <c r="KD635" s="62"/>
      <c r="KE635" s="62"/>
      <c r="KF635" s="62"/>
      <c r="KG635" s="62"/>
      <c r="KH635" s="62"/>
      <c r="KI635" s="62"/>
      <c r="KJ635" s="62"/>
      <c r="KK635" s="62"/>
      <c r="KL635" s="62"/>
      <c r="KM635" s="62"/>
    </row>
    <row r="636" spans="3:299" s="13" customFormat="1" x14ac:dyDescent="0.25">
      <c r="C636" s="62"/>
      <c r="D636" s="62"/>
      <c r="E636" s="62"/>
      <c r="F636" s="62"/>
      <c r="I636" s="14"/>
      <c r="J636" s="63"/>
      <c r="K636" s="14"/>
      <c r="L636" s="63"/>
      <c r="M636" s="63"/>
      <c r="Q636" s="51"/>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c r="CS636" s="62"/>
      <c r="CT636" s="62"/>
      <c r="CU636" s="62"/>
      <c r="CV636" s="62"/>
      <c r="CW636" s="62"/>
      <c r="CX636" s="62"/>
      <c r="CY636" s="62"/>
      <c r="CZ636" s="62"/>
      <c r="DA636" s="62"/>
      <c r="DB636" s="62"/>
      <c r="DC636" s="62"/>
      <c r="DD636" s="62"/>
      <c r="DE636" s="62"/>
      <c r="DF636" s="62"/>
      <c r="DG636" s="62"/>
      <c r="DH636" s="62"/>
      <c r="DI636" s="62"/>
      <c r="DJ636" s="62"/>
      <c r="DK636" s="62"/>
      <c r="DL636" s="62"/>
      <c r="DM636" s="62"/>
      <c r="DN636" s="62"/>
      <c r="DO636" s="62"/>
      <c r="DP636" s="62"/>
      <c r="DQ636" s="62"/>
      <c r="DR636" s="62"/>
      <c r="DS636" s="62"/>
      <c r="DT636" s="62"/>
      <c r="DU636" s="62"/>
      <c r="DV636" s="62"/>
      <c r="DW636" s="62"/>
      <c r="DX636" s="62"/>
      <c r="DY636" s="62"/>
      <c r="DZ636" s="62"/>
      <c r="EA636" s="62"/>
      <c r="EB636" s="62"/>
      <c r="EC636" s="62"/>
      <c r="ED636" s="62"/>
      <c r="EE636" s="62"/>
      <c r="EF636" s="62"/>
      <c r="EG636" s="62"/>
      <c r="EH636" s="62"/>
      <c r="EI636" s="62"/>
      <c r="EJ636" s="62"/>
      <c r="EK636" s="62"/>
      <c r="EL636" s="62"/>
      <c r="EM636" s="62"/>
      <c r="EN636" s="62"/>
      <c r="EO636" s="62"/>
      <c r="EP636" s="62"/>
      <c r="EQ636" s="62"/>
      <c r="ER636" s="62"/>
      <c r="ES636" s="62"/>
      <c r="ET636" s="62"/>
      <c r="EU636" s="62"/>
      <c r="EV636" s="62"/>
      <c r="EW636" s="62"/>
      <c r="EX636" s="62"/>
      <c r="EY636" s="62"/>
      <c r="EZ636" s="62"/>
      <c r="FA636" s="62"/>
      <c r="FB636" s="62"/>
      <c r="FC636" s="62"/>
      <c r="FD636" s="62"/>
      <c r="FE636" s="62"/>
      <c r="FF636" s="62"/>
      <c r="FG636" s="62"/>
      <c r="FH636" s="62"/>
      <c r="FI636" s="62"/>
      <c r="FJ636" s="62"/>
      <c r="FK636" s="62"/>
      <c r="FL636" s="62"/>
      <c r="FM636" s="62"/>
      <c r="FN636" s="62"/>
      <c r="FO636" s="62"/>
      <c r="FP636" s="62"/>
      <c r="FQ636" s="62"/>
      <c r="FR636" s="62"/>
      <c r="FS636" s="62"/>
      <c r="FT636" s="62"/>
      <c r="FU636" s="62"/>
      <c r="FV636" s="62"/>
      <c r="FW636" s="62"/>
      <c r="FX636" s="62"/>
      <c r="FY636" s="62"/>
      <c r="FZ636" s="62"/>
      <c r="GA636" s="62"/>
      <c r="GB636" s="62"/>
      <c r="GC636" s="62"/>
      <c r="GD636" s="62"/>
      <c r="GE636" s="62"/>
      <c r="GF636" s="62"/>
      <c r="GG636" s="62"/>
      <c r="GH636" s="62"/>
      <c r="GI636" s="62"/>
      <c r="GJ636" s="62"/>
      <c r="GK636" s="62"/>
      <c r="GL636" s="62"/>
      <c r="GM636" s="62"/>
      <c r="GN636" s="62"/>
      <c r="GO636" s="62"/>
      <c r="GP636" s="62"/>
      <c r="GQ636" s="62"/>
      <c r="GR636" s="62"/>
      <c r="GS636" s="62"/>
      <c r="GT636" s="62"/>
      <c r="GU636" s="62"/>
      <c r="GV636" s="62"/>
      <c r="GW636" s="62"/>
      <c r="GX636" s="62"/>
      <c r="GY636" s="62"/>
      <c r="GZ636" s="62"/>
      <c r="HA636" s="62"/>
      <c r="HB636" s="62"/>
      <c r="HC636" s="62"/>
      <c r="HD636" s="62"/>
      <c r="HE636" s="62"/>
      <c r="HF636" s="62"/>
      <c r="HG636" s="62"/>
      <c r="HH636" s="62"/>
      <c r="HI636" s="62"/>
      <c r="HJ636" s="62"/>
      <c r="HK636" s="62"/>
      <c r="HL636" s="62"/>
      <c r="HM636" s="62"/>
      <c r="HN636" s="62"/>
      <c r="HO636" s="62"/>
      <c r="HP636" s="62"/>
      <c r="HQ636" s="62"/>
      <c r="HR636" s="62"/>
      <c r="HS636" s="62"/>
      <c r="HT636" s="62"/>
      <c r="HU636" s="62"/>
      <c r="HV636" s="62"/>
      <c r="HW636" s="62"/>
      <c r="HX636" s="62"/>
      <c r="HY636" s="62"/>
      <c r="HZ636" s="62"/>
      <c r="IA636" s="62"/>
      <c r="IB636" s="62"/>
      <c r="IC636" s="62"/>
      <c r="ID636" s="62"/>
      <c r="IE636" s="62"/>
      <c r="IF636" s="62"/>
      <c r="IG636" s="62"/>
      <c r="IH636" s="62"/>
      <c r="II636" s="62"/>
      <c r="IJ636" s="62"/>
      <c r="IK636" s="62"/>
      <c r="IL636" s="62"/>
      <c r="IM636" s="62"/>
      <c r="IN636" s="62"/>
      <c r="IO636" s="62"/>
      <c r="IP636" s="62"/>
      <c r="IQ636" s="62"/>
      <c r="IR636" s="62"/>
      <c r="IS636" s="62"/>
      <c r="IT636" s="62"/>
      <c r="IU636" s="62"/>
      <c r="IV636" s="62"/>
      <c r="IW636" s="62"/>
      <c r="IX636" s="62"/>
      <c r="IY636" s="62"/>
      <c r="IZ636" s="62"/>
      <c r="JA636" s="62"/>
      <c r="JB636" s="62"/>
      <c r="JC636" s="62"/>
      <c r="JD636" s="62"/>
      <c r="JE636" s="62"/>
      <c r="JF636" s="62"/>
      <c r="JG636" s="62"/>
      <c r="JH636" s="62"/>
      <c r="JI636" s="62"/>
      <c r="JJ636" s="62"/>
      <c r="JK636" s="62"/>
      <c r="JL636" s="62"/>
      <c r="JM636" s="62"/>
      <c r="JN636" s="62"/>
      <c r="JO636" s="62"/>
      <c r="JP636" s="62"/>
      <c r="JQ636" s="62"/>
      <c r="JR636" s="62"/>
      <c r="JS636" s="62"/>
      <c r="JT636" s="62"/>
      <c r="JU636" s="62"/>
      <c r="JV636" s="62"/>
      <c r="JW636" s="62"/>
      <c r="JX636" s="62"/>
      <c r="JY636" s="62"/>
      <c r="JZ636" s="62"/>
      <c r="KA636" s="62"/>
      <c r="KB636" s="62"/>
      <c r="KC636" s="62"/>
      <c r="KD636" s="62"/>
      <c r="KE636" s="62"/>
      <c r="KF636" s="62"/>
      <c r="KG636" s="62"/>
      <c r="KH636" s="62"/>
      <c r="KI636" s="62"/>
      <c r="KJ636" s="62"/>
      <c r="KK636" s="62"/>
      <c r="KL636" s="62"/>
      <c r="KM636" s="62"/>
    </row>
    <row r="637" spans="3:299" s="13" customFormat="1" x14ac:dyDescent="0.25">
      <c r="C637" s="62"/>
      <c r="D637" s="62"/>
      <c r="E637" s="62"/>
      <c r="F637" s="62"/>
      <c r="I637" s="14"/>
      <c r="J637" s="63"/>
      <c r="K637" s="14"/>
      <c r="L637" s="63"/>
      <c r="M637" s="63"/>
      <c r="Q637" s="51"/>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c r="CS637" s="62"/>
      <c r="CT637" s="62"/>
      <c r="CU637" s="62"/>
      <c r="CV637" s="62"/>
      <c r="CW637" s="62"/>
      <c r="CX637" s="62"/>
      <c r="CY637" s="62"/>
      <c r="CZ637" s="62"/>
      <c r="DA637" s="62"/>
      <c r="DB637" s="62"/>
      <c r="DC637" s="62"/>
      <c r="DD637" s="62"/>
      <c r="DE637" s="62"/>
      <c r="DF637" s="62"/>
      <c r="DG637" s="62"/>
      <c r="DH637" s="62"/>
      <c r="DI637" s="62"/>
      <c r="DJ637" s="62"/>
      <c r="DK637" s="62"/>
      <c r="DL637" s="62"/>
      <c r="DM637" s="62"/>
      <c r="DN637" s="62"/>
      <c r="DO637" s="62"/>
      <c r="DP637" s="62"/>
      <c r="DQ637" s="62"/>
      <c r="DR637" s="62"/>
      <c r="DS637" s="62"/>
      <c r="DT637" s="62"/>
      <c r="DU637" s="62"/>
      <c r="DV637" s="62"/>
      <c r="DW637" s="62"/>
      <c r="DX637" s="62"/>
      <c r="DY637" s="62"/>
      <c r="DZ637" s="62"/>
      <c r="EA637" s="62"/>
      <c r="EB637" s="62"/>
      <c r="EC637" s="62"/>
      <c r="ED637" s="62"/>
      <c r="EE637" s="62"/>
      <c r="EF637" s="62"/>
      <c r="EG637" s="62"/>
      <c r="EH637" s="62"/>
      <c r="EI637" s="62"/>
      <c r="EJ637" s="62"/>
      <c r="EK637" s="62"/>
      <c r="EL637" s="62"/>
      <c r="EM637" s="62"/>
      <c r="EN637" s="62"/>
      <c r="EO637" s="62"/>
      <c r="EP637" s="62"/>
      <c r="EQ637" s="62"/>
      <c r="ER637" s="62"/>
      <c r="ES637" s="62"/>
      <c r="ET637" s="62"/>
      <c r="EU637" s="62"/>
      <c r="EV637" s="62"/>
      <c r="EW637" s="62"/>
      <c r="EX637" s="62"/>
      <c r="EY637" s="62"/>
      <c r="EZ637" s="62"/>
      <c r="FA637" s="62"/>
      <c r="FB637" s="62"/>
      <c r="FC637" s="62"/>
      <c r="FD637" s="62"/>
      <c r="FE637" s="62"/>
      <c r="FF637" s="62"/>
      <c r="FG637" s="62"/>
      <c r="FH637" s="62"/>
      <c r="FI637" s="62"/>
      <c r="FJ637" s="62"/>
      <c r="FK637" s="62"/>
      <c r="FL637" s="62"/>
      <c r="FM637" s="62"/>
      <c r="FN637" s="62"/>
      <c r="FO637" s="62"/>
      <c r="FP637" s="62"/>
      <c r="FQ637" s="62"/>
      <c r="FR637" s="62"/>
      <c r="FS637" s="62"/>
      <c r="FT637" s="62"/>
      <c r="FU637" s="62"/>
      <c r="FV637" s="62"/>
      <c r="FW637" s="62"/>
      <c r="FX637" s="62"/>
      <c r="FY637" s="62"/>
      <c r="FZ637" s="62"/>
      <c r="GA637" s="62"/>
      <c r="GB637" s="62"/>
      <c r="GC637" s="62"/>
      <c r="GD637" s="62"/>
      <c r="GE637" s="62"/>
      <c r="GF637" s="62"/>
      <c r="GG637" s="62"/>
      <c r="GH637" s="62"/>
      <c r="GI637" s="62"/>
      <c r="GJ637" s="62"/>
      <c r="GK637" s="62"/>
      <c r="GL637" s="62"/>
      <c r="GM637" s="62"/>
      <c r="GN637" s="62"/>
      <c r="GO637" s="62"/>
      <c r="GP637" s="62"/>
      <c r="GQ637" s="62"/>
      <c r="GR637" s="62"/>
      <c r="GS637" s="62"/>
      <c r="GT637" s="62"/>
      <c r="GU637" s="62"/>
      <c r="GV637" s="62"/>
      <c r="GW637" s="62"/>
      <c r="GX637" s="62"/>
      <c r="GY637" s="62"/>
      <c r="GZ637" s="62"/>
      <c r="HA637" s="62"/>
      <c r="HB637" s="62"/>
      <c r="HC637" s="62"/>
      <c r="HD637" s="62"/>
      <c r="HE637" s="62"/>
      <c r="HF637" s="62"/>
      <c r="HG637" s="62"/>
      <c r="HH637" s="62"/>
      <c r="HI637" s="62"/>
      <c r="HJ637" s="62"/>
      <c r="HK637" s="62"/>
      <c r="HL637" s="62"/>
      <c r="HM637" s="62"/>
      <c r="HN637" s="62"/>
      <c r="HO637" s="62"/>
      <c r="HP637" s="62"/>
      <c r="HQ637" s="62"/>
      <c r="HR637" s="62"/>
      <c r="HS637" s="62"/>
      <c r="HT637" s="62"/>
      <c r="HU637" s="62"/>
      <c r="HV637" s="62"/>
      <c r="HW637" s="62"/>
      <c r="HX637" s="62"/>
      <c r="HY637" s="62"/>
      <c r="HZ637" s="62"/>
      <c r="IA637" s="62"/>
      <c r="IB637" s="62"/>
      <c r="IC637" s="62"/>
      <c r="ID637" s="62"/>
      <c r="IE637" s="62"/>
      <c r="IF637" s="62"/>
      <c r="IG637" s="62"/>
      <c r="IH637" s="62"/>
      <c r="II637" s="62"/>
      <c r="IJ637" s="62"/>
      <c r="IK637" s="62"/>
      <c r="IL637" s="62"/>
      <c r="IM637" s="62"/>
      <c r="IN637" s="62"/>
      <c r="IO637" s="62"/>
      <c r="IP637" s="62"/>
      <c r="IQ637" s="62"/>
      <c r="IR637" s="62"/>
      <c r="IS637" s="62"/>
      <c r="IT637" s="62"/>
      <c r="IU637" s="62"/>
      <c r="IV637" s="62"/>
      <c r="IW637" s="62"/>
      <c r="IX637" s="62"/>
      <c r="IY637" s="62"/>
      <c r="IZ637" s="62"/>
      <c r="JA637" s="62"/>
      <c r="JB637" s="62"/>
      <c r="JC637" s="62"/>
      <c r="JD637" s="62"/>
      <c r="JE637" s="62"/>
      <c r="JF637" s="62"/>
      <c r="JG637" s="62"/>
      <c r="JH637" s="62"/>
      <c r="JI637" s="62"/>
      <c r="JJ637" s="62"/>
      <c r="JK637" s="62"/>
      <c r="JL637" s="62"/>
      <c r="JM637" s="62"/>
      <c r="JN637" s="62"/>
      <c r="JO637" s="62"/>
      <c r="JP637" s="62"/>
      <c r="JQ637" s="62"/>
      <c r="JR637" s="62"/>
      <c r="JS637" s="62"/>
      <c r="JT637" s="62"/>
      <c r="JU637" s="62"/>
      <c r="JV637" s="62"/>
      <c r="JW637" s="62"/>
      <c r="JX637" s="62"/>
      <c r="JY637" s="62"/>
      <c r="JZ637" s="62"/>
      <c r="KA637" s="62"/>
      <c r="KB637" s="62"/>
      <c r="KC637" s="62"/>
      <c r="KD637" s="62"/>
      <c r="KE637" s="62"/>
      <c r="KF637" s="62"/>
      <c r="KG637" s="62"/>
      <c r="KH637" s="62"/>
      <c r="KI637" s="62"/>
      <c r="KJ637" s="62"/>
      <c r="KK637" s="62"/>
      <c r="KL637" s="62"/>
      <c r="KM637" s="62"/>
    </row>
    <row r="638" spans="3:299" s="13" customFormat="1" x14ac:dyDescent="0.25">
      <c r="C638" s="62"/>
      <c r="D638" s="62"/>
      <c r="E638" s="62"/>
      <c r="F638" s="62"/>
      <c r="I638" s="14"/>
      <c r="J638" s="63"/>
      <c r="K638" s="14"/>
      <c r="L638" s="63"/>
      <c r="M638" s="63"/>
      <c r="Q638" s="51"/>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c r="CS638" s="62"/>
      <c r="CT638" s="62"/>
      <c r="CU638" s="62"/>
      <c r="CV638" s="62"/>
      <c r="CW638" s="62"/>
      <c r="CX638" s="62"/>
      <c r="CY638" s="62"/>
      <c r="CZ638" s="62"/>
      <c r="DA638" s="62"/>
      <c r="DB638" s="62"/>
      <c r="DC638" s="62"/>
      <c r="DD638" s="62"/>
      <c r="DE638" s="62"/>
      <c r="DF638" s="62"/>
      <c r="DG638" s="62"/>
      <c r="DH638" s="62"/>
      <c r="DI638" s="62"/>
      <c r="DJ638" s="62"/>
      <c r="DK638" s="62"/>
      <c r="DL638" s="62"/>
      <c r="DM638" s="62"/>
      <c r="DN638" s="62"/>
      <c r="DO638" s="62"/>
      <c r="DP638" s="62"/>
      <c r="DQ638" s="62"/>
      <c r="DR638" s="62"/>
      <c r="DS638" s="62"/>
      <c r="DT638" s="62"/>
      <c r="DU638" s="62"/>
      <c r="DV638" s="62"/>
      <c r="DW638" s="62"/>
      <c r="DX638" s="62"/>
      <c r="DY638" s="62"/>
      <c r="DZ638" s="62"/>
      <c r="EA638" s="62"/>
      <c r="EB638" s="62"/>
      <c r="EC638" s="62"/>
      <c r="ED638" s="62"/>
      <c r="EE638" s="62"/>
      <c r="EF638" s="62"/>
      <c r="EG638" s="62"/>
      <c r="EH638" s="62"/>
      <c r="EI638" s="62"/>
      <c r="EJ638" s="62"/>
      <c r="EK638" s="62"/>
      <c r="EL638" s="62"/>
      <c r="EM638" s="62"/>
      <c r="EN638" s="62"/>
      <c r="EO638" s="62"/>
      <c r="EP638" s="62"/>
      <c r="EQ638" s="62"/>
      <c r="ER638" s="62"/>
      <c r="ES638" s="62"/>
      <c r="ET638" s="62"/>
      <c r="EU638" s="62"/>
      <c r="EV638" s="62"/>
      <c r="EW638" s="62"/>
      <c r="EX638" s="62"/>
      <c r="EY638" s="62"/>
      <c r="EZ638" s="62"/>
      <c r="FA638" s="62"/>
      <c r="FB638" s="62"/>
      <c r="FC638" s="62"/>
      <c r="FD638" s="62"/>
      <c r="FE638" s="62"/>
      <c r="FF638" s="62"/>
      <c r="FG638" s="62"/>
      <c r="FH638" s="62"/>
      <c r="FI638" s="62"/>
      <c r="FJ638" s="62"/>
      <c r="FK638" s="62"/>
      <c r="FL638" s="62"/>
      <c r="FM638" s="62"/>
      <c r="FN638" s="62"/>
      <c r="FO638" s="62"/>
      <c r="FP638" s="62"/>
      <c r="FQ638" s="62"/>
      <c r="FR638" s="62"/>
      <c r="FS638" s="62"/>
      <c r="FT638" s="62"/>
      <c r="FU638" s="62"/>
      <c r="FV638" s="62"/>
      <c r="FW638" s="62"/>
      <c r="FX638" s="62"/>
      <c r="FY638" s="62"/>
      <c r="FZ638" s="62"/>
      <c r="GA638" s="62"/>
      <c r="GB638" s="62"/>
      <c r="GC638" s="62"/>
      <c r="GD638" s="62"/>
      <c r="GE638" s="62"/>
      <c r="GF638" s="62"/>
      <c r="GG638" s="62"/>
      <c r="GH638" s="62"/>
      <c r="GI638" s="62"/>
      <c r="GJ638" s="62"/>
      <c r="GK638" s="62"/>
      <c r="GL638" s="62"/>
      <c r="GM638" s="62"/>
      <c r="GN638" s="62"/>
      <c r="GO638" s="62"/>
      <c r="GP638" s="62"/>
      <c r="GQ638" s="62"/>
      <c r="GR638" s="62"/>
      <c r="GS638" s="62"/>
      <c r="GT638" s="62"/>
      <c r="GU638" s="62"/>
      <c r="GV638" s="62"/>
      <c r="GW638" s="62"/>
      <c r="GX638" s="62"/>
      <c r="GY638" s="62"/>
      <c r="GZ638" s="62"/>
      <c r="HA638" s="62"/>
      <c r="HB638" s="62"/>
      <c r="HC638" s="62"/>
      <c r="HD638" s="62"/>
      <c r="HE638" s="62"/>
      <c r="HF638" s="62"/>
      <c r="HG638" s="62"/>
      <c r="HH638" s="62"/>
      <c r="HI638" s="62"/>
      <c r="HJ638" s="62"/>
      <c r="HK638" s="62"/>
      <c r="HL638" s="62"/>
      <c r="HM638" s="62"/>
      <c r="HN638" s="62"/>
      <c r="HO638" s="62"/>
      <c r="HP638" s="62"/>
      <c r="HQ638" s="62"/>
      <c r="HR638" s="62"/>
      <c r="HS638" s="62"/>
      <c r="HT638" s="62"/>
      <c r="HU638" s="62"/>
      <c r="HV638" s="62"/>
      <c r="HW638" s="62"/>
      <c r="HX638" s="62"/>
      <c r="HY638" s="62"/>
      <c r="HZ638" s="62"/>
      <c r="IA638" s="62"/>
      <c r="IB638" s="62"/>
      <c r="IC638" s="62"/>
      <c r="ID638" s="62"/>
      <c r="IE638" s="62"/>
      <c r="IF638" s="62"/>
      <c r="IG638" s="62"/>
      <c r="IH638" s="62"/>
      <c r="II638" s="62"/>
      <c r="IJ638" s="62"/>
      <c r="IK638" s="62"/>
      <c r="IL638" s="62"/>
      <c r="IM638" s="62"/>
      <c r="IN638" s="62"/>
      <c r="IO638" s="62"/>
      <c r="IP638" s="62"/>
      <c r="IQ638" s="62"/>
      <c r="IR638" s="62"/>
      <c r="IS638" s="62"/>
      <c r="IT638" s="62"/>
      <c r="IU638" s="62"/>
      <c r="IV638" s="62"/>
      <c r="IW638" s="62"/>
      <c r="IX638" s="62"/>
      <c r="IY638" s="62"/>
      <c r="IZ638" s="62"/>
      <c r="JA638" s="62"/>
      <c r="JB638" s="62"/>
      <c r="JC638" s="62"/>
      <c r="JD638" s="62"/>
      <c r="JE638" s="62"/>
      <c r="JF638" s="62"/>
      <c r="JG638" s="62"/>
      <c r="JH638" s="62"/>
      <c r="JI638" s="62"/>
      <c r="JJ638" s="62"/>
      <c r="JK638" s="62"/>
      <c r="JL638" s="62"/>
      <c r="JM638" s="62"/>
      <c r="JN638" s="62"/>
      <c r="JO638" s="62"/>
      <c r="JP638" s="62"/>
      <c r="JQ638" s="62"/>
      <c r="JR638" s="62"/>
      <c r="JS638" s="62"/>
      <c r="JT638" s="62"/>
      <c r="JU638" s="62"/>
      <c r="JV638" s="62"/>
      <c r="JW638" s="62"/>
      <c r="JX638" s="62"/>
      <c r="JY638" s="62"/>
      <c r="JZ638" s="62"/>
      <c r="KA638" s="62"/>
      <c r="KB638" s="62"/>
      <c r="KC638" s="62"/>
      <c r="KD638" s="62"/>
      <c r="KE638" s="62"/>
      <c r="KF638" s="62"/>
      <c r="KG638" s="62"/>
      <c r="KH638" s="62"/>
      <c r="KI638" s="62"/>
      <c r="KJ638" s="62"/>
      <c r="KK638" s="62"/>
      <c r="KL638" s="62"/>
      <c r="KM638" s="62"/>
    </row>
    <row r="639" spans="3:299" s="13" customFormat="1" x14ac:dyDescent="0.25">
      <c r="C639" s="62"/>
      <c r="D639" s="62"/>
      <c r="E639" s="62"/>
      <c r="F639" s="62"/>
      <c r="I639" s="14"/>
      <c r="J639" s="63"/>
      <c r="K639" s="14"/>
      <c r="L639" s="63"/>
      <c r="M639" s="63"/>
      <c r="Q639" s="51"/>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c r="CS639" s="62"/>
      <c r="CT639" s="62"/>
      <c r="CU639" s="62"/>
      <c r="CV639" s="62"/>
      <c r="CW639" s="62"/>
      <c r="CX639" s="62"/>
      <c r="CY639" s="62"/>
      <c r="CZ639" s="62"/>
      <c r="DA639" s="62"/>
      <c r="DB639" s="62"/>
      <c r="DC639" s="62"/>
      <c r="DD639" s="62"/>
      <c r="DE639" s="62"/>
      <c r="DF639" s="62"/>
      <c r="DG639" s="62"/>
      <c r="DH639" s="62"/>
      <c r="DI639" s="62"/>
      <c r="DJ639" s="62"/>
      <c r="DK639" s="62"/>
      <c r="DL639" s="62"/>
      <c r="DM639" s="62"/>
      <c r="DN639" s="62"/>
      <c r="DO639" s="62"/>
      <c r="DP639" s="62"/>
      <c r="DQ639" s="62"/>
      <c r="DR639" s="62"/>
      <c r="DS639" s="62"/>
      <c r="DT639" s="62"/>
      <c r="DU639" s="62"/>
      <c r="DV639" s="62"/>
      <c r="DW639" s="62"/>
      <c r="DX639" s="62"/>
      <c r="DY639" s="62"/>
      <c r="DZ639" s="62"/>
      <c r="EA639" s="62"/>
      <c r="EB639" s="62"/>
      <c r="EC639" s="62"/>
      <c r="ED639" s="62"/>
      <c r="EE639" s="62"/>
      <c r="EF639" s="62"/>
      <c r="EG639" s="62"/>
      <c r="EH639" s="62"/>
      <c r="EI639" s="62"/>
      <c r="EJ639" s="62"/>
      <c r="EK639" s="62"/>
      <c r="EL639" s="62"/>
      <c r="EM639" s="62"/>
      <c r="EN639" s="62"/>
      <c r="EO639" s="62"/>
      <c r="EP639" s="62"/>
      <c r="EQ639" s="62"/>
      <c r="ER639" s="62"/>
      <c r="ES639" s="62"/>
      <c r="ET639" s="62"/>
      <c r="EU639" s="62"/>
      <c r="EV639" s="62"/>
      <c r="EW639" s="62"/>
      <c r="EX639" s="62"/>
      <c r="EY639" s="62"/>
      <c r="EZ639" s="62"/>
      <c r="FA639" s="62"/>
      <c r="FB639" s="62"/>
      <c r="FC639" s="62"/>
      <c r="FD639" s="62"/>
      <c r="FE639" s="62"/>
      <c r="FF639" s="62"/>
      <c r="FG639" s="62"/>
      <c r="FH639" s="62"/>
      <c r="FI639" s="62"/>
      <c r="FJ639" s="62"/>
      <c r="FK639" s="62"/>
      <c r="FL639" s="62"/>
      <c r="FM639" s="62"/>
      <c r="FN639" s="62"/>
      <c r="FO639" s="62"/>
      <c r="FP639" s="62"/>
      <c r="FQ639" s="62"/>
      <c r="FR639" s="62"/>
      <c r="FS639" s="62"/>
      <c r="FT639" s="62"/>
      <c r="FU639" s="62"/>
      <c r="FV639" s="62"/>
      <c r="FW639" s="62"/>
      <c r="FX639" s="62"/>
      <c r="FY639" s="62"/>
      <c r="FZ639" s="62"/>
      <c r="GA639" s="62"/>
      <c r="GB639" s="62"/>
      <c r="GC639" s="62"/>
      <c r="GD639" s="62"/>
      <c r="GE639" s="62"/>
      <c r="GF639" s="62"/>
      <c r="GG639" s="62"/>
      <c r="GH639" s="62"/>
      <c r="GI639" s="62"/>
      <c r="GJ639" s="62"/>
      <c r="GK639" s="62"/>
      <c r="GL639" s="62"/>
      <c r="GM639" s="62"/>
      <c r="GN639" s="62"/>
      <c r="GO639" s="62"/>
      <c r="GP639" s="62"/>
      <c r="GQ639" s="62"/>
      <c r="GR639" s="62"/>
      <c r="GS639" s="62"/>
      <c r="GT639" s="62"/>
      <c r="GU639" s="62"/>
      <c r="GV639" s="62"/>
      <c r="GW639" s="62"/>
      <c r="GX639" s="62"/>
      <c r="GY639" s="62"/>
      <c r="GZ639" s="62"/>
      <c r="HA639" s="62"/>
      <c r="HB639" s="62"/>
      <c r="HC639" s="62"/>
      <c r="HD639" s="62"/>
      <c r="HE639" s="62"/>
      <c r="HF639" s="62"/>
      <c r="HG639" s="62"/>
      <c r="HH639" s="62"/>
      <c r="HI639" s="62"/>
      <c r="HJ639" s="62"/>
      <c r="HK639" s="62"/>
      <c r="HL639" s="62"/>
      <c r="HM639" s="62"/>
      <c r="HN639" s="62"/>
      <c r="HO639" s="62"/>
      <c r="HP639" s="62"/>
      <c r="HQ639" s="62"/>
      <c r="HR639" s="62"/>
      <c r="HS639" s="62"/>
      <c r="HT639" s="62"/>
      <c r="HU639" s="62"/>
      <c r="HV639" s="62"/>
      <c r="HW639" s="62"/>
      <c r="HX639" s="62"/>
      <c r="HY639" s="62"/>
      <c r="HZ639" s="62"/>
      <c r="IA639" s="62"/>
      <c r="IB639" s="62"/>
      <c r="IC639" s="62"/>
      <c r="ID639" s="62"/>
      <c r="IE639" s="62"/>
      <c r="IF639" s="62"/>
      <c r="IG639" s="62"/>
      <c r="IH639" s="62"/>
      <c r="II639" s="62"/>
      <c r="IJ639" s="62"/>
      <c r="IK639" s="62"/>
      <c r="IL639" s="62"/>
      <c r="IM639" s="62"/>
      <c r="IN639" s="62"/>
      <c r="IO639" s="62"/>
      <c r="IP639" s="62"/>
      <c r="IQ639" s="62"/>
      <c r="IR639" s="62"/>
      <c r="IS639" s="62"/>
      <c r="IT639" s="62"/>
      <c r="IU639" s="62"/>
      <c r="IV639" s="62"/>
      <c r="IW639" s="62"/>
      <c r="IX639" s="62"/>
      <c r="IY639" s="62"/>
      <c r="IZ639" s="62"/>
      <c r="JA639" s="62"/>
      <c r="JB639" s="62"/>
      <c r="JC639" s="62"/>
      <c r="JD639" s="62"/>
      <c r="JE639" s="62"/>
      <c r="JF639" s="62"/>
      <c r="JG639" s="62"/>
      <c r="JH639" s="62"/>
      <c r="JI639" s="62"/>
      <c r="JJ639" s="62"/>
      <c r="JK639" s="62"/>
      <c r="JL639" s="62"/>
      <c r="JM639" s="62"/>
      <c r="JN639" s="62"/>
      <c r="JO639" s="62"/>
      <c r="JP639" s="62"/>
      <c r="JQ639" s="62"/>
      <c r="JR639" s="62"/>
      <c r="JS639" s="62"/>
      <c r="JT639" s="62"/>
      <c r="JU639" s="62"/>
      <c r="JV639" s="62"/>
      <c r="JW639" s="62"/>
      <c r="JX639" s="62"/>
      <c r="JY639" s="62"/>
      <c r="JZ639" s="62"/>
      <c r="KA639" s="62"/>
      <c r="KB639" s="62"/>
      <c r="KC639" s="62"/>
      <c r="KD639" s="62"/>
      <c r="KE639" s="62"/>
      <c r="KF639" s="62"/>
      <c r="KG639" s="62"/>
      <c r="KH639" s="62"/>
      <c r="KI639" s="62"/>
      <c r="KJ639" s="62"/>
      <c r="KK639" s="62"/>
      <c r="KL639" s="62"/>
      <c r="KM639" s="62"/>
    </row>
    <row r="640" spans="3:299" s="13" customFormat="1" x14ac:dyDescent="0.25">
      <c r="C640" s="62"/>
      <c r="D640" s="62"/>
      <c r="E640" s="62"/>
      <c r="F640" s="62"/>
      <c r="I640" s="14"/>
      <c r="J640" s="63"/>
      <c r="K640" s="14"/>
      <c r="L640" s="63"/>
      <c r="M640" s="63"/>
      <c r="Q640" s="51"/>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c r="CS640" s="62"/>
      <c r="CT640" s="62"/>
      <c r="CU640" s="62"/>
      <c r="CV640" s="62"/>
      <c r="CW640" s="62"/>
      <c r="CX640" s="62"/>
      <c r="CY640" s="62"/>
      <c r="CZ640" s="62"/>
      <c r="DA640" s="62"/>
      <c r="DB640" s="62"/>
      <c r="DC640" s="62"/>
      <c r="DD640" s="62"/>
      <c r="DE640" s="62"/>
      <c r="DF640" s="62"/>
      <c r="DG640" s="62"/>
      <c r="DH640" s="62"/>
      <c r="DI640" s="62"/>
      <c r="DJ640" s="62"/>
      <c r="DK640" s="62"/>
      <c r="DL640" s="62"/>
      <c r="DM640" s="62"/>
      <c r="DN640" s="62"/>
      <c r="DO640" s="62"/>
      <c r="DP640" s="62"/>
      <c r="DQ640" s="62"/>
      <c r="DR640" s="62"/>
      <c r="DS640" s="62"/>
      <c r="DT640" s="62"/>
      <c r="DU640" s="62"/>
      <c r="DV640" s="62"/>
      <c r="DW640" s="62"/>
      <c r="DX640" s="62"/>
      <c r="DY640" s="62"/>
      <c r="DZ640" s="62"/>
      <c r="EA640" s="62"/>
      <c r="EB640" s="62"/>
      <c r="EC640" s="62"/>
      <c r="ED640" s="62"/>
      <c r="EE640" s="62"/>
      <c r="EF640" s="62"/>
      <c r="EG640" s="62"/>
      <c r="EH640" s="62"/>
      <c r="EI640" s="62"/>
      <c r="EJ640" s="62"/>
      <c r="EK640" s="62"/>
      <c r="EL640" s="62"/>
      <c r="EM640" s="62"/>
      <c r="EN640" s="62"/>
      <c r="EO640" s="62"/>
      <c r="EP640" s="62"/>
      <c r="EQ640" s="62"/>
      <c r="ER640" s="62"/>
      <c r="ES640" s="62"/>
      <c r="ET640" s="62"/>
      <c r="EU640" s="62"/>
      <c r="EV640" s="62"/>
      <c r="EW640" s="62"/>
      <c r="EX640" s="62"/>
      <c r="EY640" s="62"/>
      <c r="EZ640" s="62"/>
      <c r="FA640" s="62"/>
      <c r="FB640" s="62"/>
      <c r="FC640" s="62"/>
      <c r="FD640" s="62"/>
      <c r="FE640" s="62"/>
      <c r="FF640" s="62"/>
      <c r="FG640" s="62"/>
      <c r="FH640" s="62"/>
      <c r="FI640" s="62"/>
      <c r="FJ640" s="62"/>
      <c r="FK640" s="62"/>
      <c r="FL640" s="62"/>
      <c r="FM640" s="62"/>
      <c r="FN640" s="62"/>
      <c r="FO640" s="62"/>
      <c r="FP640" s="62"/>
      <c r="FQ640" s="62"/>
      <c r="FR640" s="62"/>
      <c r="FS640" s="62"/>
      <c r="FT640" s="62"/>
      <c r="FU640" s="62"/>
      <c r="FV640" s="62"/>
      <c r="FW640" s="62"/>
      <c r="FX640" s="62"/>
      <c r="FY640" s="62"/>
      <c r="FZ640" s="62"/>
      <c r="GA640" s="62"/>
      <c r="GB640" s="62"/>
      <c r="GC640" s="62"/>
      <c r="GD640" s="62"/>
      <c r="GE640" s="62"/>
      <c r="GF640" s="62"/>
      <c r="GG640" s="62"/>
      <c r="GH640" s="62"/>
      <c r="GI640" s="62"/>
      <c r="GJ640" s="62"/>
      <c r="GK640" s="62"/>
      <c r="GL640" s="62"/>
      <c r="GM640" s="62"/>
      <c r="GN640" s="62"/>
      <c r="GO640" s="62"/>
      <c r="GP640" s="62"/>
      <c r="GQ640" s="62"/>
      <c r="GR640" s="62"/>
      <c r="GS640" s="62"/>
      <c r="GT640" s="62"/>
      <c r="GU640" s="62"/>
      <c r="GV640" s="62"/>
      <c r="GW640" s="62"/>
      <c r="GX640" s="62"/>
      <c r="GY640" s="62"/>
      <c r="GZ640" s="62"/>
      <c r="HA640" s="62"/>
      <c r="HB640" s="62"/>
      <c r="HC640" s="62"/>
      <c r="HD640" s="62"/>
      <c r="HE640" s="62"/>
      <c r="HF640" s="62"/>
      <c r="HG640" s="62"/>
      <c r="HH640" s="62"/>
      <c r="HI640" s="62"/>
      <c r="HJ640" s="62"/>
      <c r="HK640" s="62"/>
      <c r="HL640" s="62"/>
      <c r="HM640" s="62"/>
      <c r="HN640" s="62"/>
      <c r="HO640" s="62"/>
      <c r="HP640" s="62"/>
      <c r="HQ640" s="62"/>
      <c r="HR640" s="62"/>
      <c r="HS640" s="62"/>
      <c r="HT640" s="62"/>
      <c r="HU640" s="62"/>
      <c r="HV640" s="62"/>
      <c r="HW640" s="62"/>
      <c r="HX640" s="62"/>
      <c r="HY640" s="62"/>
      <c r="HZ640" s="62"/>
      <c r="IA640" s="62"/>
      <c r="IB640" s="62"/>
      <c r="IC640" s="62"/>
      <c r="ID640" s="62"/>
      <c r="IE640" s="62"/>
      <c r="IF640" s="62"/>
      <c r="IG640" s="62"/>
      <c r="IH640" s="62"/>
      <c r="II640" s="62"/>
      <c r="IJ640" s="62"/>
      <c r="IK640" s="62"/>
      <c r="IL640" s="62"/>
      <c r="IM640" s="62"/>
      <c r="IN640" s="62"/>
      <c r="IO640" s="62"/>
      <c r="IP640" s="62"/>
      <c r="IQ640" s="62"/>
      <c r="IR640" s="62"/>
      <c r="IS640" s="62"/>
      <c r="IT640" s="62"/>
      <c r="IU640" s="62"/>
      <c r="IV640" s="62"/>
      <c r="IW640" s="62"/>
      <c r="IX640" s="62"/>
      <c r="IY640" s="62"/>
      <c r="IZ640" s="62"/>
      <c r="JA640" s="62"/>
      <c r="JB640" s="62"/>
      <c r="JC640" s="62"/>
      <c r="JD640" s="62"/>
      <c r="JE640" s="62"/>
      <c r="JF640" s="62"/>
      <c r="JG640" s="62"/>
      <c r="JH640" s="62"/>
      <c r="JI640" s="62"/>
      <c r="JJ640" s="62"/>
      <c r="JK640" s="62"/>
      <c r="JL640" s="62"/>
      <c r="JM640" s="62"/>
      <c r="JN640" s="62"/>
      <c r="JO640" s="62"/>
      <c r="JP640" s="62"/>
      <c r="JQ640" s="62"/>
      <c r="JR640" s="62"/>
      <c r="JS640" s="62"/>
      <c r="JT640" s="62"/>
      <c r="JU640" s="62"/>
      <c r="JV640" s="62"/>
      <c r="JW640" s="62"/>
      <c r="JX640" s="62"/>
      <c r="JY640" s="62"/>
      <c r="JZ640" s="62"/>
      <c r="KA640" s="62"/>
      <c r="KB640" s="62"/>
      <c r="KC640" s="62"/>
      <c r="KD640" s="62"/>
      <c r="KE640" s="62"/>
      <c r="KF640" s="62"/>
      <c r="KG640" s="62"/>
      <c r="KH640" s="62"/>
      <c r="KI640" s="62"/>
      <c r="KJ640" s="62"/>
      <c r="KK640" s="62"/>
      <c r="KL640" s="62"/>
      <c r="KM640" s="62"/>
    </row>
    <row r="641" spans="3:299" s="13" customFormat="1" x14ac:dyDescent="0.25">
      <c r="C641" s="62"/>
      <c r="D641" s="62"/>
      <c r="E641" s="62"/>
      <c r="F641" s="62"/>
      <c r="I641" s="14"/>
      <c r="J641" s="63"/>
      <c r="K641" s="14"/>
      <c r="L641" s="63"/>
      <c r="M641" s="63"/>
      <c r="Q641" s="51"/>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c r="CS641" s="62"/>
      <c r="CT641" s="62"/>
      <c r="CU641" s="62"/>
      <c r="CV641" s="62"/>
      <c r="CW641" s="62"/>
      <c r="CX641" s="62"/>
      <c r="CY641" s="62"/>
      <c r="CZ641" s="62"/>
      <c r="DA641" s="62"/>
      <c r="DB641" s="62"/>
      <c r="DC641" s="62"/>
      <c r="DD641" s="62"/>
      <c r="DE641" s="62"/>
      <c r="DF641" s="62"/>
      <c r="DG641" s="62"/>
      <c r="DH641" s="62"/>
      <c r="DI641" s="62"/>
      <c r="DJ641" s="62"/>
      <c r="DK641" s="62"/>
      <c r="DL641" s="62"/>
      <c r="DM641" s="62"/>
      <c r="DN641" s="62"/>
      <c r="DO641" s="62"/>
      <c r="DP641" s="62"/>
      <c r="DQ641" s="62"/>
      <c r="DR641" s="62"/>
      <c r="DS641" s="62"/>
      <c r="DT641" s="62"/>
      <c r="DU641" s="62"/>
      <c r="DV641" s="62"/>
      <c r="DW641" s="62"/>
      <c r="DX641" s="62"/>
      <c r="DY641" s="62"/>
      <c r="DZ641" s="62"/>
      <c r="EA641" s="62"/>
      <c r="EB641" s="62"/>
      <c r="EC641" s="62"/>
      <c r="ED641" s="62"/>
      <c r="EE641" s="62"/>
      <c r="EF641" s="62"/>
      <c r="EG641" s="62"/>
      <c r="EH641" s="62"/>
      <c r="EI641" s="62"/>
      <c r="EJ641" s="62"/>
      <c r="EK641" s="62"/>
      <c r="EL641" s="62"/>
      <c r="EM641" s="62"/>
      <c r="EN641" s="62"/>
      <c r="EO641" s="62"/>
      <c r="EP641" s="62"/>
      <c r="EQ641" s="62"/>
      <c r="ER641" s="62"/>
      <c r="ES641" s="62"/>
      <c r="ET641" s="62"/>
      <c r="EU641" s="62"/>
      <c r="EV641" s="62"/>
      <c r="EW641" s="62"/>
      <c r="EX641" s="62"/>
      <c r="EY641" s="62"/>
      <c r="EZ641" s="62"/>
      <c r="FA641" s="62"/>
      <c r="FB641" s="62"/>
      <c r="FC641" s="62"/>
      <c r="FD641" s="62"/>
      <c r="FE641" s="62"/>
      <c r="FF641" s="62"/>
      <c r="FG641" s="62"/>
      <c r="FH641" s="62"/>
      <c r="FI641" s="62"/>
      <c r="FJ641" s="62"/>
      <c r="FK641" s="62"/>
      <c r="FL641" s="62"/>
      <c r="FM641" s="62"/>
      <c r="FN641" s="62"/>
      <c r="FO641" s="62"/>
      <c r="FP641" s="62"/>
      <c r="FQ641" s="62"/>
      <c r="FR641" s="62"/>
      <c r="FS641" s="62"/>
      <c r="FT641" s="62"/>
      <c r="FU641" s="62"/>
      <c r="FV641" s="62"/>
      <c r="FW641" s="62"/>
      <c r="FX641" s="62"/>
      <c r="FY641" s="62"/>
      <c r="FZ641" s="62"/>
      <c r="GA641" s="62"/>
      <c r="GB641" s="62"/>
      <c r="GC641" s="62"/>
      <c r="GD641" s="62"/>
      <c r="GE641" s="62"/>
      <c r="GF641" s="62"/>
      <c r="GG641" s="62"/>
      <c r="GH641" s="62"/>
      <c r="GI641" s="62"/>
      <c r="GJ641" s="62"/>
      <c r="GK641" s="62"/>
      <c r="GL641" s="62"/>
      <c r="GM641" s="62"/>
      <c r="GN641" s="62"/>
      <c r="GO641" s="62"/>
      <c r="GP641" s="62"/>
      <c r="GQ641" s="62"/>
      <c r="GR641" s="62"/>
      <c r="GS641" s="62"/>
      <c r="GT641" s="62"/>
      <c r="GU641" s="62"/>
      <c r="GV641" s="62"/>
      <c r="GW641" s="62"/>
      <c r="GX641" s="62"/>
      <c r="GY641" s="62"/>
      <c r="GZ641" s="62"/>
      <c r="HA641" s="62"/>
      <c r="HB641" s="62"/>
      <c r="HC641" s="62"/>
      <c r="HD641" s="62"/>
      <c r="HE641" s="62"/>
      <c r="HF641" s="62"/>
      <c r="HG641" s="62"/>
      <c r="HH641" s="62"/>
      <c r="HI641" s="62"/>
      <c r="HJ641" s="62"/>
      <c r="HK641" s="62"/>
      <c r="HL641" s="62"/>
      <c r="HM641" s="62"/>
      <c r="HN641" s="62"/>
      <c r="HO641" s="62"/>
      <c r="HP641" s="62"/>
      <c r="HQ641" s="62"/>
      <c r="HR641" s="62"/>
      <c r="HS641" s="62"/>
      <c r="HT641" s="62"/>
      <c r="HU641" s="62"/>
      <c r="HV641" s="62"/>
      <c r="HW641" s="62"/>
      <c r="HX641" s="62"/>
      <c r="HY641" s="62"/>
      <c r="HZ641" s="62"/>
      <c r="IA641" s="62"/>
      <c r="IB641" s="62"/>
      <c r="IC641" s="62"/>
      <c r="ID641" s="62"/>
      <c r="IE641" s="62"/>
      <c r="IF641" s="62"/>
      <c r="IG641" s="62"/>
      <c r="IH641" s="62"/>
      <c r="II641" s="62"/>
      <c r="IJ641" s="62"/>
      <c r="IK641" s="62"/>
      <c r="IL641" s="62"/>
      <c r="IM641" s="62"/>
      <c r="IN641" s="62"/>
      <c r="IO641" s="62"/>
      <c r="IP641" s="62"/>
      <c r="IQ641" s="62"/>
      <c r="IR641" s="62"/>
      <c r="IS641" s="62"/>
      <c r="IT641" s="62"/>
      <c r="IU641" s="62"/>
      <c r="IV641" s="62"/>
      <c r="IW641" s="62"/>
      <c r="IX641" s="62"/>
      <c r="IY641" s="62"/>
      <c r="IZ641" s="62"/>
      <c r="JA641" s="62"/>
      <c r="JB641" s="62"/>
      <c r="JC641" s="62"/>
      <c r="JD641" s="62"/>
      <c r="JE641" s="62"/>
      <c r="JF641" s="62"/>
      <c r="JG641" s="62"/>
      <c r="JH641" s="62"/>
      <c r="JI641" s="62"/>
      <c r="JJ641" s="62"/>
      <c r="JK641" s="62"/>
      <c r="JL641" s="62"/>
      <c r="JM641" s="62"/>
      <c r="JN641" s="62"/>
      <c r="JO641" s="62"/>
      <c r="JP641" s="62"/>
      <c r="JQ641" s="62"/>
      <c r="JR641" s="62"/>
      <c r="JS641" s="62"/>
      <c r="JT641" s="62"/>
      <c r="JU641" s="62"/>
      <c r="JV641" s="62"/>
      <c r="JW641" s="62"/>
      <c r="JX641" s="62"/>
      <c r="JY641" s="62"/>
      <c r="JZ641" s="62"/>
      <c r="KA641" s="62"/>
      <c r="KB641" s="62"/>
      <c r="KC641" s="62"/>
      <c r="KD641" s="62"/>
      <c r="KE641" s="62"/>
      <c r="KF641" s="62"/>
      <c r="KG641" s="62"/>
      <c r="KH641" s="62"/>
      <c r="KI641" s="62"/>
      <c r="KJ641" s="62"/>
      <c r="KK641" s="62"/>
      <c r="KL641" s="62"/>
      <c r="KM641" s="62"/>
    </row>
    <row r="642" spans="3:299" s="13" customFormat="1" x14ac:dyDescent="0.25">
      <c r="C642" s="62"/>
      <c r="D642" s="62"/>
      <c r="E642" s="62"/>
      <c r="F642" s="62"/>
      <c r="I642" s="14"/>
      <c r="J642" s="63"/>
      <c r="K642" s="14"/>
      <c r="L642" s="63"/>
      <c r="M642" s="63"/>
      <c r="Q642" s="51"/>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c r="CS642" s="62"/>
      <c r="CT642" s="62"/>
      <c r="CU642" s="62"/>
      <c r="CV642" s="62"/>
      <c r="CW642" s="62"/>
      <c r="CX642" s="62"/>
      <c r="CY642" s="62"/>
      <c r="CZ642" s="62"/>
      <c r="DA642" s="62"/>
      <c r="DB642" s="62"/>
      <c r="DC642" s="62"/>
      <c r="DD642" s="62"/>
      <c r="DE642" s="62"/>
      <c r="DF642" s="62"/>
      <c r="DG642" s="62"/>
      <c r="DH642" s="62"/>
      <c r="DI642" s="62"/>
      <c r="DJ642" s="62"/>
      <c r="DK642" s="62"/>
      <c r="DL642" s="62"/>
      <c r="DM642" s="62"/>
      <c r="DN642" s="62"/>
      <c r="DO642" s="62"/>
      <c r="DP642" s="62"/>
      <c r="DQ642" s="62"/>
      <c r="DR642" s="62"/>
      <c r="DS642" s="62"/>
      <c r="DT642" s="62"/>
      <c r="DU642" s="62"/>
      <c r="DV642" s="62"/>
      <c r="DW642" s="62"/>
      <c r="DX642" s="62"/>
      <c r="DY642" s="62"/>
      <c r="DZ642" s="62"/>
      <c r="EA642" s="62"/>
      <c r="EB642" s="62"/>
      <c r="EC642" s="62"/>
      <c r="ED642" s="62"/>
      <c r="EE642" s="62"/>
      <c r="EF642" s="62"/>
      <c r="EG642" s="62"/>
      <c r="EH642" s="62"/>
      <c r="EI642" s="62"/>
      <c r="EJ642" s="62"/>
      <c r="EK642" s="62"/>
      <c r="EL642" s="62"/>
      <c r="EM642" s="62"/>
      <c r="EN642" s="62"/>
      <c r="EO642" s="62"/>
      <c r="EP642" s="62"/>
      <c r="EQ642" s="62"/>
      <c r="ER642" s="62"/>
      <c r="ES642" s="62"/>
      <c r="ET642" s="62"/>
      <c r="EU642" s="62"/>
      <c r="EV642" s="62"/>
      <c r="EW642" s="62"/>
      <c r="EX642" s="62"/>
      <c r="EY642" s="62"/>
      <c r="EZ642" s="62"/>
      <c r="FA642" s="62"/>
      <c r="FB642" s="62"/>
      <c r="FC642" s="62"/>
      <c r="FD642" s="62"/>
      <c r="FE642" s="62"/>
      <c r="FF642" s="62"/>
      <c r="FG642" s="62"/>
      <c r="FH642" s="62"/>
      <c r="FI642" s="62"/>
      <c r="FJ642" s="62"/>
      <c r="FK642" s="62"/>
      <c r="FL642" s="62"/>
      <c r="FM642" s="62"/>
      <c r="FN642" s="62"/>
      <c r="FO642" s="62"/>
      <c r="FP642" s="62"/>
      <c r="FQ642" s="62"/>
      <c r="FR642" s="62"/>
      <c r="FS642" s="62"/>
      <c r="FT642" s="62"/>
      <c r="FU642" s="62"/>
      <c r="FV642" s="62"/>
      <c r="FW642" s="62"/>
      <c r="FX642" s="62"/>
      <c r="FY642" s="62"/>
      <c r="FZ642" s="62"/>
      <c r="GA642" s="62"/>
      <c r="GB642" s="62"/>
      <c r="GC642" s="62"/>
      <c r="GD642" s="62"/>
      <c r="GE642" s="62"/>
      <c r="GF642" s="62"/>
      <c r="GG642" s="62"/>
      <c r="GH642" s="62"/>
      <c r="GI642" s="62"/>
      <c r="GJ642" s="62"/>
      <c r="GK642" s="62"/>
      <c r="GL642" s="62"/>
      <c r="GM642" s="62"/>
      <c r="GN642" s="62"/>
      <c r="GO642" s="62"/>
      <c r="GP642" s="62"/>
      <c r="GQ642" s="62"/>
      <c r="GR642" s="62"/>
      <c r="GS642" s="62"/>
      <c r="GT642" s="62"/>
      <c r="GU642" s="62"/>
      <c r="GV642" s="62"/>
      <c r="GW642" s="62"/>
      <c r="GX642" s="62"/>
      <c r="GY642" s="62"/>
      <c r="GZ642" s="62"/>
      <c r="HA642" s="62"/>
      <c r="HB642" s="62"/>
      <c r="HC642" s="62"/>
      <c r="HD642" s="62"/>
      <c r="HE642" s="62"/>
      <c r="HF642" s="62"/>
      <c r="HG642" s="62"/>
      <c r="HH642" s="62"/>
      <c r="HI642" s="62"/>
      <c r="HJ642" s="62"/>
      <c r="HK642" s="62"/>
      <c r="HL642" s="62"/>
      <c r="HM642" s="62"/>
      <c r="HN642" s="62"/>
      <c r="HO642" s="62"/>
      <c r="HP642" s="62"/>
      <c r="HQ642" s="62"/>
      <c r="HR642" s="62"/>
      <c r="HS642" s="62"/>
      <c r="HT642" s="62"/>
      <c r="HU642" s="62"/>
      <c r="HV642" s="62"/>
      <c r="HW642" s="62"/>
      <c r="HX642" s="62"/>
      <c r="HY642" s="62"/>
      <c r="HZ642" s="62"/>
      <c r="IA642" s="62"/>
      <c r="IB642" s="62"/>
      <c r="IC642" s="62"/>
      <c r="ID642" s="62"/>
      <c r="IE642" s="62"/>
      <c r="IF642" s="62"/>
      <c r="IG642" s="62"/>
      <c r="IH642" s="62"/>
      <c r="II642" s="62"/>
      <c r="IJ642" s="62"/>
      <c r="IK642" s="62"/>
      <c r="IL642" s="62"/>
      <c r="IM642" s="62"/>
      <c r="IN642" s="62"/>
      <c r="IO642" s="62"/>
      <c r="IP642" s="62"/>
      <c r="IQ642" s="62"/>
      <c r="IR642" s="62"/>
      <c r="IS642" s="62"/>
      <c r="IT642" s="62"/>
      <c r="IU642" s="62"/>
      <c r="IV642" s="62"/>
      <c r="IW642" s="62"/>
      <c r="IX642" s="62"/>
      <c r="IY642" s="62"/>
      <c r="IZ642" s="62"/>
      <c r="JA642" s="62"/>
      <c r="JB642" s="62"/>
      <c r="JC642" s="62"/>
      <c r="JD642" s="62"/>
      <c r="JE642" s="62"/>
      <c r="JF642" s="62"/>
      <c r="JG642" s="62"/>
      <c r="JH642" s="62"/>
      <c r="JI642" s="62"/>
      <c r="JJ642" s="62"/>
      <c r="JK642" s="62"/>
      <c r="JL642" s="62"/>
      <c r="JM642" s="62"/>
      <c r="JN642" s="62"/>
      <c r="JO642" s="62"/>
      <c r="JP642" s="62"/>
      <c r="JQ642" s="62"/>
      <c r="JR642" s="62"/>
      <c r="JS642" s="62"/>
      <c r="JT642" s="62"/>
      <c r="JU642" s="62"/>
      <c r="JV642" s="62"/>
      <c r="JW642" s="62"/>
      <c r="JX642" s="62"/>
      <c r="JY642" s="62"/>
      <c r="JZ642" s="62"/>
      <c r="KA642" s="62"/>
      <c r="KB642" s="62"/>
      <c r="KC642" s="62"/>
      <c r="KD642" s="62"/>
      <c r="KE642" s="62"/>
      <c r="KF642" s="62"/>
      <c r="KG642" s="62"/>
      <c r="KH642" s="62"/>
      <c r="KI642" s="62"/>
      <c r="KJ642" s="62"/>
      <c r="KK642" s="62"/>
      <c r="KL642" s="62"/>
      <c r="KM642" s="62"/>
    </row>
    <row r="643" spans="3:299" s="13" customFormat="1" x14ac:dyDescent="0.25">
      <c r="C643" s="62"/>
      <c r="D643" s="62"/>
      <c r="E643" s="62"/>
      <c r="F643" s="62"/>
      <c r="I643" s="14"/>
      <c r="J643" s="63"/>
      <c r="K643" s="14"/>
      <c r="L643" s="63"/>
      <c r="M643" s="63"/>
      <c r="Q643" s="51"/>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c r="CS643" s="62"/>
      <c r="CT643" s="62"/>
      <c r="CU643" s="62"/>
      <c r="CV643" s="62"/>
      <c r="CW643" s="62"/>
      <c r="CX643" s="62"/>
      <c r="CY643" s="62"/>
      <c r="CZ643" s="62"/>
      <c r="DA643" s="62"/>
      <c r="DB643" s="62"/>
      <c r="DC643" s="62"/>
      <c r="DD643" s="62"/>
      <c r="DE643" s="62"/>
      <c r="DF643" s="62"/>
      <c r="DG643" s="62"/>
      <c r="DH643" s="62"/>
      <c r="DI643" s="62"/>
      <c r="DJ643" s="62"/>
      <c r="DK643" s="62"/>
      <c r="DL643" s="62"/>
      <c r="DM643" s="62"/>
      <c r="DN643" s="62"/>
      <c r="DO643" s="62"/>
      <c r="DP643" s="62"/>
      <c r="DQ643" s="62"/>
      <c r="DR643" s="62"/>
      <c r="DS643" s="62"/>
      <c r="DT643" s="62"/>
      <c r="DU643" s="62"/>
      <c r="DV643" s="62"/>
      <c r="DW643" s="62"/>
      <c r="DX643" s="62"/>
      <c r="DY643" s="62"/>
      <c r="DZ643" s="62"/>
      <c r="EA643" s="62"/>
      <c r="EB643" s="62"/>
      <c r="EC643" s="62"/>
      <c r="ED643" s="62"/>
      <c r="EE643" s="62"/>
      <c r="EF643" s="62"/>
      <c r="EG643" s="62"/>
      <c r="EH643" s="62"/>
      <c r="EI643" s="62"/>
      <c r="EJ643" s="62"/>
      <c r="EK643" s="62"/>
      <c r="EL643" s="62"/>
      <c r="EM643" s="62"/>
      <c r="EN643" s="62"/>
      <c r="EO643" s="62"/>
      <c r="EP643" s="62"/>
      <c r="EQ643" s="62"/>
      <c r="ER643" s="62"/>
      <c r="ES643" s="62"/>
      <c r="ET643" s="62"/>
      <c r="EU643" s="62"/>
      <c r="EV643" s="62"/>
      <c r="EW643" s="62"/>
      <c r="EX643" s="62"/>
      <c r="EY643" s="62"/>
      <c r="EZ643" s="62"/>
      <c r="FA643" s="62"/>
      <c r="FB643" s="62"/>
      <c r="FC643" s="62"/>
      <c r="FD643" s="62"/>
      <c r="FE643" s="62"/>
      <c r="FF643" s="62"/>
      <c r="FG643" s="62"/>
      <c r="FH643" s="62"/>
      <c r="FI643" s="62"/>
      <c r="FJ643" s="62"/>
      <c r="FK643" s="62"/>
      <c r="FL643" s="62"/>
      <c r="FM643" s="62"/>
      <c r="FN643" s="62"/>
      <c r="FO643" s="62"/>
      <c r="FP643" s="62"/>
      <c r="FQ643" s="62"/>
      <c r="FR643" s="62"/>
      <c r="FS643" s="62"/>
      <c r="FT643" s="62"/>
      <c r="FU643" s="62"/>
      <c r="FV643" s="62"/>
      <c r="FW643" s="62"/>
      <c r="FX643" s="62"/>
      <c r="FY643" s="62"/>
      <c r="FZ643" s="62"/>
      <c r="GA643" s="62"/>
      <c r="GB643" s="62"/>
      <c r="GC643" s="62"/>
      <c r="GD643" s="62"/>
      <c r="GE643" s="62"/>
      <c r="GF643" s="62"/>
      <c r="GG643" s="62"/>
      <c r="GH643" s="62"/>
      <c r="GI643" s="62"/>
      <c r="GJ643" s="62"/>
      <c r="GK643" s="62"/>
      <c r="GL643" s="62"/>
      <c r="GM643" s="62"/>
      <c r="GN643" s="62"/>
      <c r="GO643" s="62"/>
      <c r="GP643" s="62"/>
      <c r="GQ643" s="62"/>
      <c r="GR643" s="62"/>
      <c r="GS643" s="62"/>
      <c r="GT643" s="62"/>
      <c r="GU643" s="62"/>
      <c r="GV643" s="62"/>
      <c r="GW643" s="62"/>
      <c r="GX643" s="62"/>
      <c r="GY643" s="62"/>
      <c r="GZ643" s="62"/>
      <c r="HA643" s="62"/>
      <c r="HB643" s="62"/>
      <c r="HC643" s="62"/>
      <c r="HD643" s="62"/>
      <c r="HE643" s="62"/>
      <c r="HF643" s="62"/>
      <c r="HG643" s="62"/>
      <c r="HH643" s="62"/>
      <c r="HI643" s="62"/>
      <c r="HJ643" s="62"/>
      <c r="HK643" s="62"/>
      <c r="HL643" s="62"/>
      <c r="HM643" s="62"/>
      <c r="HN643" s="62"/>
      <c r="HO643" s="62"/>
      <c r="HP643" s="62"/>
      <c r="HQ643" s="62"/>
      <c r="HR643" s="62"/>
      <c r="HS643" s="62"/>
      <c r="HT643" s="62"/>
      <c r="HU643" s="62"/>
      <c r="HV643" s="62"/>
      <c r="HW643" s="62"/>
      <c r="HX643" s="62"/>
      <c r="HY643" s="62"/>
      <c r="HZ643" s="62"/>
      <c r="IA643" s="62"/>
      <c r="IB643" s="62"/>
      <c r="IC643" s="62"/>
      <c r="ID643" s="62"/>
      <c r="IE643" s="62"/>
      <c r="IF643" s="62"/>
      <c r="IG643" s="62"/>
      <c r="IH643" s="62"/>
      <c r="II643" s="62"/>
      <c r="IJ643" s="62"/>
      <c r="IK643" s="62"/>
      <c r="IL643" s="62"/>
      <c r="IM643" s="62"/>
      <c r="IN643" s="62"/>
      <c r="IO643" s="62"/>
      <c r="IP643" s="62"/>
      <c r="IQ643" s="62"/>
      <c r="IR643" s="62"/>
      <c r="IS643" s="62"/>
      <c r="IT643" s="62"/>
      <c r="IU643" s="62"/>
      <c r="IV643" s="62"/>
      <c r="IW643" s="62"/>
      <c r="IX643" s="62"/>
      <c r="IY643" s="62"/>
      <c r="IZ643" s="62"/>
      <c r="JA643" s="62"/>
      <c r="JB643" s="62"/>
      <c r="JC643" s="62"/>
      <c r="JD643" s="62"/>
      <c r="JE643" s="62"/>
      <c r="JF643" s="62"/>
      <c r="JG643" s="62"/>
      <c r="JH643" s="62"/>
      <c r="JI643" s="62"/>
      <c r="JJ643" s="62"/>
      <c r="JK643" s="62"/>
      <c r="JL643" s="62"/>
      <c r="JM643" s="62"/>
      <c r="JN643" s="62"/>
      <c r="JO643" s="62"/>
      <c r="JP643" s="62"/>
      <c r="JQ643" s="62"/>
      <c r="JR643" s="62"/>
      <c r="JS643" s="62"/>
      <c r="JT643" s="62"/>
      <c r="JU643" s="62"/>
      <c r="JV643" s="62"/>
      <c r="JW643" s="62"/>
      <c r="JX643" s="62"/>
      <c r="JY643" s="62"/>
      <c r="JZ643" s="62"/>
      <c r="KA643" s="62"/>
      <c r="KB643" s="62"/>
      <c r="KC643" s="62"/>
      <c r="KD643" s="62"/>
      <c r="KE643" s="62"/>
      <c r="KF643" s="62"/>
      <c r="KG643" s="62"/>
      <c r="KH643" s="62"/>
      <c r="KI643" s="62"/>
      <c r="KJ643" s="62"/>
      <c r="KK643" s="62"/>
      <c r="KL643" s="62"/>
      <c r="KM643" s="62"/>
    </row>
    <row r="644" spans="3:299" s="13" customFormat="1" x14ac:dyDescent="0.25">
      <c r="C644" s="62"/>
      <c r="D644" s="62"/>
      <c r="E644" s="62"/>
      <c r="F644" s="62"/>
      <c r="I644" s="14"/>
      <c r="J644" s="63"/>
      <c r="K644" s="14"/>
      <c r="L644" s="63"/>
      <c r="M644" s="63"/>
      <c r="Q644" s="51"/>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c r="CS644" s="62"/>
      <c r="CT644" s="62"/>
      <c r="CU644" s="62"/>
      <c r="CV644" s="62"/>
      <c r="CW644" s="62"/>
      <c r="CX644" s="62"/>
      <c r="CY644" s="62"/>
      <c r="CZ644" s="62"/>
      <c r="DA644" s="62"/>
      <c r="DB644" s="62"/>
      <c r="DC644" s="62"/>
      <c r="DD644" s="62"/>
      <c r="DE644" s="62"/>
      <c r="DF644" s="62"/>
      <c r="DG644" s="62"/>
      <c r="DH644" s="62"/>
      <c r="DI644" s="62"/>
      <c r="DJ644" s="62"/>
      <c r="DK644" s="62"/>
      <c r="DL644" s="62"/>
      <c r="DM644" s="62"/>
      <c r="DN644" s="62"/>
      <c r="DO644" s="62"/>
      <c r="DP644" s="62"/>
      <c r="DQ644" s="62"/>
      <c r="DR644" s="62"/>
      <c r="DS644" s="62"/>
      <c r="DT644" s="62"/>
      <c r="DU644" s="62"/>
      <c r="DV644" s="62"/>
      <c r="DW644" s="62"/>
      <c r="DX644" s="62"/>
      <c r="DY644" s="62"/>
      <c r="DZ644" s="62"/>
      <c r="EA644" s="62"/>
      <c r="EB644" s="62"/>
      <c r="EC644" s="62"/>
      <c r="ED644" s="62"/>
      <c r="EE644" s="62"/>
      <c r="EF644" s="62"/>
      <c r="EG644" s="62"/>
      <c r="EH644" s="62"/>
      <c r="EI644" s="62"/>
      <c r="EJ644" s="62"/>
      <c r="EK644" s="62"/>
      <c r="EL644" s="62"/>
      <c r="EM644" s="62"/>
      <c r="EN644" s="62"/>
      <c r="EO644" s="62"/>
      <c r="EP644" s="62"/>
      <c r="EQ644" s="62"/>
      <c r="ER644" s="62"/>
      <c r="ES644" s="62"/>
      <c r="ET644" s="62"/>
      <c r="EU644" s="62"/>
      <c r="EV644" s="62"/>
      <c r="EW644" s="62"/>
      <c r="EX644" s="62"/>
      <c r="EY644" s="62"/>
      <c r="EZ644" s="62"/>
      <c r="FA644" s="62"/>
      <c r="FB644" s="62"/>
      <c r="FC644" s="62"/>
      <c r="FD644" s="62"/>
      <c r="FE644" s="62"/>
      <c r="FF644" s="62"/>
      <c r="FG644" s="62"/>
      <c r="FH644" s="62"/>
      <c r="FI644" s="62"/>
      <c r="FJ644" s="62"/>
      <c r="FK644" s="62"/>
      <c r="FL644" s="62"/>
      <c r="FM644" s="62"/>
      <c r="FN644" s="62"/>
      <c r="FO644" s="62"/>
      <c r="FP644" s="62"/>
      <c r="FQ644" s="62"/>
      <c r="FR644" s="62"/>
      <c r="FS644" s="62"/>
      <c r="FT644" s="62"/>
      <c r="FU644" s="62"/>
      <c r="FV644" s="62"/>
      <c r="FW644" s="62"/>
      <c r="FX644" s="62"/>
      <c r="FY644" s="62"/>
      <c r="FZ644" s="62"/>
      <c r="GA644" s="62"/>
      <c r="GB644" s="62"/>
      <c r="GC644" s="62"/>
      <c r="GD644" s="62"/>
      <c r="GE644" s="62"/>
      <c r="GF644" s="62"/>
      <c r="GG644" s="62"/>
      <c r="GH644" s="62"/>
      <c r="GI644" s="62"/>
      <c r="GJ644" s="62"/>
      <c r="GK644" s="62"/>
      <c r="GL644" s="62"/>
      <c r="GM644" s="62"/>
      <c r="GN644" s="62"/>
      <c r="GO644" s="62"/>
      <c r="GP644" s="62"/>
      <c r="GQ644" s="62"/>
      <c r="GR644" s="62"/>
      <c r="GS644" s="62"/>
      <c r="GT644" s="62"/>
      <c r="GU644" s="62"/>
      <c r="GV644" s="62"/>
      <c r="GW644" s="62"/>
      <c r="GX644" s="62"/>
      <c r="GY644" s="62"/>
      <c r="GZ644" s="62"/>
      <c r="HA644" s="62"/>
      <c r="HB644" s="62"/>
      <c r="HC644" s="62"/>
      <c r="HD644" s="62"/>
      <c r="HE644" s="62"/>
      <c r="HF644" s="62"/>
      <c r="HG644" s="62"/>
      <c r="HH644" s="62"/>
      <c r="HI644" s="62"/>
      <c r="HJ644" s="62"/>
      <c r="HK644" s="62"/>
      <c r="HL644" s="62"/>
      <c r="HM644" s="62"/>
      <c r="HN644" s="62"/>
      <c r="HO644" s="62"/>
      <c r="HP644" s="62"/>
      <c r="HQ644" s="62"/>
      <c r="HR644" s="62"/>
      <c r="HS644" s="62"/>
      <c r="HT644" s="62"/>
      <c r="HU644" s="62"/>
      <c r="HV644" s="62"/>
      <c r="HW644" s="62"/>
      <c r="HX644" s="62"/>
      <c r="HY644" s="62"/>
      <c r="HZ644" s="62"/>
      <c r="IA644" s="62"/>
      <c r="IB644" s="62"/>
      <c r="IC644" s="62"/>
      <c r="ID644" s="62"/>
      <c r="IE644" s="62"/>
      <c r="IF644" s="62"/>
      <c r="IG644" s="62"/>
      <c r="IH644" s="62"/>
      <c r="II644" s="62"/>
      <c r="IJ644" s="62"/>
      <c r="IK644" s="62"/>
      <c r="IL644" s="62"/>
      <c r="IM644" s="62"/>
      <c r="IN644" s="62"/>
      <c r="IO644" s="62"/>
      <c r="IP644" s="62"/>
      <c r="IQ644" s="62"/>
      <c r="IR644" s="62"/>
      <c r="IS644" s="62"/>
      <c r="IT644" s="62"/>
      <c r="IU644" s="62"/>
      <c r="IV644" s="62"/>
      <c r="IW644" s="62"/>
      <c r="IX644" s="62"/>
      <c r="IY644" s="62"/>
      <c r="IZ644" s="62"/>
      <c r="JA644" s="62"/>
      <c r="JB644" s="62"/>
      <c r="JC644" s="62"/>
      <c r="JD644" s="62"/>
      <c r="JE644" s="62"/>
      <c r="JF644" s="62"/>
      <c r="JG644" s="62"/>
      <c r="JH644" s="62"/>
      <c r="JI644" s="62"/>
      <c r="JJ644" s="62"/>
      <c r="JK644" s="62"/>
      <c r="JL644" s="62"/>
      <c r="JM644" s="62"/>
      <c r="JN644" s="62"/>
      <c r="JO644" s="62"/>
      <c r="JP644" s="62"/>
      <c r="JQ644" s="62"/>
      <c r="JR644" s="62"/>
      <c r="JS644" s="62"/>
      <c r="JT644" s="62"/>
      <c r="JU644" s="62"/>
      <c r="JV644" s="62"/>
      <c r="JW644" s="62"/>
      <c r="JX644" s="62"/>
      <c r="JY644" s="62"/>
      <c r="JZ644" s="62"/>
      <c r="KA644" s="62"/>
      <c r="KB644" s="62"/>
      <c r="KC644" s="62"/>
      <c r="KD644" s="62"/>
      <c r="KE644" s="62"/>
      <c r="KF644" s="62"/>
      <c r="KG644" s="62"/>
      <c r="KH644" s="62"/>
      <c r="KI644" s="62"/>
      <c r="KJ644" s="62"/>
      <c r="KK644" s="62"/>
      <c r="KL644" s="62"/>
      <c r="KM644" s="62"/>
    </row>
    <row r="645" spans="3:299" s="13" customFormat="1" x14ac:dyDescent="0.25">
      <c r="C645" s="62"/>
      <c r="D645" s="62"/>
      <c r="E645" s="62"/>
      <c r="F645" s="62"/>
      <c r="I645" s="14"/>
      <c r="J645" s="63"/>
      <c r="K645" s="14"/>
      <c r="L645" s="63"/>
      <c r="M645" s="63"/>
      <c r="Q645" s="51"/>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c r="CQ645" s="62"/>
      <c r="CR645" s="62"/>
      <c r="CS645" s="62"/>
      <c r="CT645" s="62"/>
      <c r="CU645" s="62"/>
      <c r="CV645" s="62"/>
      <c r="CW645" s="62"/>
      <c r="CX645" s="62"/>
      <c r="CY645" s="62"/>
      <c r="CZ645" s="62"/>
      <c r="DA645" s="62"/>
      <c r="DB645" s="62"/>
      <c r="DC645" s="62"/>
      <c r="DD645" s="62"/>
      <c r="DE645" s="62"/>
      <c r="DF645" s="62"/>
      <c r="DG645" s="62"/>
      <c r="DH645" s="62"/>
      <c r="DI645" s="62"/>
      <c r="DJ645" s="62"/>
      <c r="DK645" s="62"/>
      <c r="DL645" s="62"/>
      <c r="DM645" s="62"/>
      <c r="DN645" s="62"/>
      <c r="DO645" s="62"/>
      <c r="DP645" s="62"/>
      <c r="DQ645" s="62"/>
      <c r="DR645" s="62"/>
      <c r="DS645" s="62"/>
      <c r="DT645" s="62"/>
      <c r="DU645" s="62"/>
      <c r="DV645" s="62"/>
      <c r="DW645" s="62"/>
      <c r="DX645" s="62"/>
      <c r="DY645" s="62"/>
      <c r="DZ645" s="62"/>
      <c r="EA645" s="62"/>
      <c r="EB645" s="62"/>
      <c r="EC645" s="62"/>
      <c r="ED645" s="62"/>
      <c r="EE645" s="62"/>
      <c r="EF645" s="62"/>
      <c r="EG645" s="62"/>
      <c r="EH645" s="62"/>
      <c r="EI645" s="62"/>
      <c r="EJ645" s="62"/>
      <c r="EK645" s="62"/>
      <c r="EL645" s="62"/>
      <c r="EM645" s="62"/>
      <c r="EN645" s="62"/>
      <c r="EO645" s="62"/>
      <c r="EP645" s="62"/>
      <c r="EQ645" s="62"/>
      <c r="ER645" s="62"/>
      <c r="ES645" s="62"/>
      <c r="ET645" s="62"/>
      <c r="EU645" s="62"/>
      <c r="EV645" s="62"/>
      <c r="EW645" s="62"/>
      <c r="EX645" s="62"/>
      <c r="EY645" s="62"/>
      <c r="EZ645" s="62"/>
      <c r="FA645" s="62"/>
      <c r="FB645" s="62"/>
      <c r="FC645" s="62"/>
      <c r="FD645" s="62"/>
      <c r="FE645" s="62"/>
      <c r="FF645" s="62"/>
      <c r="FG645" s="62"/>
      <c r="FH645" s="62"/>
      <c r="FI645" s="62"/>
      <c r="FJ645" s="62"/>
      <c r="FK645" s="62"/>
      <c r="FL645" s="62"/>
      <c r="FM645" s="62"/>
      <c r="FN645" s="62"/>
      <c r="FO645" s="62"/>
      <c r="FP645" s="62"/>
      <c r="FQ645" s="62"/>
      <c r="FR645" s="62"/>
      <c r="FS645" s="62"/>
      <c r="FT645" s="62"/>
      <c r="FU645" s="62"/>
      <c r="FV645" s="62"/>
      <c r="FW645" s="62"/>
      <c r="FX645" s="62"/>
      <c r="FY645" s="62"/>
      <c r="FZ645" s="62"/>
      <c r="GA645" s="62"/>
      <c r="GB645" s="62"/>
      <c r="GC645" s="62"/>
      <c r="GD645" s="62"/>
      <c r="GE645" s="62"/>
      <c r="GF645" s="62"/>
      <c r="GG645" s="62"/>
      <c r="GH645" s="62"/>
      <c r="GI645" s="62"/>
      <c r="GJ645" s="62"/>
      <c r="GK645" s="62"/>
      <c r="GL645" s="62"/>
      <c r="GM645" s="62"/>
      <c r="GN645" s="62"/>
      <c r="GO645" s="62"/>
      <c r="GP645" s="62"/>
      <c r="GQ645" s="62"/>
      <c r="GR645" s="62"/>
      <c r="GS645" s="62"/>
      <c r="GT645" s="62"/>
      <c r="GU645" s="62"/>
      <c r="GV645" s="62"/>
      <c r="GW645" s="62"/>
      <c r="GX645" s="62"/>
      <c r="GY645" s="62"/>
      <c r="GZ645" s="62"/>
      <c r="HA645" s="62"/>
      <c r="HB645" s="62"/>
      <c r="HC645" s="62"/>
      <c r="HD645" s="62"/>
      <c r="HE645" s="62"/>
      <c r="HF645" s="62"/>
      <c r="HG645" s="62"/>
      <c r="HH645" s="62"/>
      <c r="HI645" s="62"/>
      <c r="HJ645" s="62"/>
      <c r="HK645" s="62"/>
      <c r="HL645" s="62"/>
      <c r="HM645" s="62"/>
      <c r="HN645" s="62"/>
      <c r="HO645" s="62"/>
      <c r="HP645" s="62"/>
      <c r="HQ645" s="62"/>
      <c r="HR645" s="62"/>
      <c r="HS645" s="62"/>
      <c r="HT645" s="62"/>
      <c r="HU645" s="62"/>
      <c r="HV645" s="62"/>
      <c r="HW645" s="62"/>
      <c r="HX645" s="62"/>
      <c r="HY645" s="62"/>
      <c r="HZ645" s="62"/>
      <c r="IA645" s="62"/>
      <c r="IB645" s="62"/>
      <c r="IC645" s="62"/>
      <c r="ID645" s="62"/>
      <c r="IE645" s="62"/>
      <c r="IF645" s="62"/>
      <c r="IG645" s="62"/>
      <c r="IH645" s="62"/>
      <c r="II645" s="62"/>
      <c r="IJ645" s="62"/>
      <c r="IK645" s="62"/>
      <c r="IL645" s="62"/>
      <c r="IM645" s="62"/>
      <c r="IN645" s="62"/>
      <c r="IO645" s="62"/>
      <c r="IP645" s="62"/>
      <c r="IQ645" s="62"/>
      <c r="IR645" s="62"/>
      <c r="IS645" s="62"/>
      <c r="IT645" s="62"/>
      <c r="IU645" s="62"/>
      <c r="IV645" s="62"/>
      <c r="IW645" s="62"/>
      <c r="IX645" s="62"/>
      <c r="IY645" s="62"/>
      <c r="IZ645" s="62"/>
      <c r="JA645" s="62"/>
      <c r="JB645" s="62"/>
      <c r="JC645" s="62"/>
      <c r="JD645" s="62"/>
      <c r="JE645" s="62"/>
      <c r="JF645" s="62"/>
      <c r="JG645" s="62"/>
      <c r="JH645" s="62"/>
      <c r="JI645" s="62"/>
      <c r="JJ645" s="62"/>
      <c r="JK645" s="62"/>
      <c r="JL645" s="62"/>
      <c r="JM645" s="62"/>
      <c r="JN645" s="62"/>
      <c r="JO645" s="62"/>
      <c r="JP645" s="62"/>
      <c r="JQ645" s="62"/>
      <c r="JR645" s="62"/>
      <c r="JS645" s="62"/>
      <c r="JT645" s="62"/>
      <c r="JU645" s="62"/>
      <c r="JV645" s="62"/>
      <c r="JW645" s="62"/>
      <c r="JX645" s="62"/>
      <c r="JY645" s="62"/>
      <c r="JZ645" s="62"/>
      <c r="KA645" s="62"/>
      <c r="KB645" s="62"/>
      <c r="KC645" s="62"/>
      <c r="KD645" s="62"/>
      <c r="KE645" s="62"/>
      <c r="KF645" s="62"/>
      <c r="KG645" s="62"/>
      <c r="KH645" s="62"/>
      <c r="KI645" s="62"/>
      <c r="KJ645" s="62"/>
      <c r="KK645" s="62"/>
      <c r="KL645" s="62"/>
      <c r="KM645" s="62"/>
    </row>
    <row r="646" spans="3:299" s="13" customFormat="1" x14ac:dyDescent="0.25">
      <c r="C646" s="62"/>
      <c r="D646" s="62"/>
      <c r="E646" s="62"/>
      <c r="F646" s="62"/>
      <c r="I646" s="14"/>
      <c r="J646" s="63"/>
      <c r="K646" s="14"/>
      <c r="L646" s="63"/>
      <c r="M646" s="63"/>
      <c r="Q646" s="51"/>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c r="CQ646" s="62"/>
      <c r="CR646" s="62"/>
      <c r="CS646" s="62"/>
      <c r="CT646" s="62"/>
      <c r="CU646" s="62"/>
      <c r="CV646" s="62"/>
      <c r="CW646" s="62"/>
      <c r="CX646" s="62"/>
      <c r="CY646" s="62"/>
      <c r="CZ646" s="62"/>
      <c r="DA646" s="62"/>
      <c r="DB646" s="62"/>
      <c r="DC646" s="62"/>
      <c r="DD646" s="62"/>
      <c r="DE646" s="62"/>
      <c r="DF646" s="62"/>
      <c r="DG646" s="62"/>
      <c r="DH646" s="62"/>
      <c r="DI646" s="62"/>
      <c r="DJ646" s="62"/>
      <c r="DK646" s="62"/>
      <c r="DL646" s="62"/>
      <c r="DM646" s="62"/>
      <c r="DN646" s="62"/>
      <c r="DO646" s="62"/>
      <c r="DP646" s="62"/>
      <c r="DQ646" s="62"/>
      <c r="DR646" s="62"/>
      <c r="DS646" s="62"/>
      <c r="DT646" s="62"/>
      <c r="DU646" s="62"/>
      <c r="DV646" s="62"/>
      <c r="DW646" s="62"/>
      <c r="DX646" s="62"/>
      <c r="DY646" s="62"/>
      <c r="DZ646" s="62"/>
      <c r="EA646" s="62"/>
      <c r="EB646" s="62"/>
      <c r="EC646" s="62"/>
      <c r="ED646" s="62"/>
      <c r="EE646" s="62"/>
      <c r="EF646" s="62"/>
      <c r="EG646" s="62"/>
      <c r="EH646" s="62"/>
      <c r="EI646" s="62"/>
      <c r="EJ646" s="62"/>
      <c r="EK646" s="62"/>
      <c r="EL646" s="62"/>
      <c r="EM646" s="62"/>
      <c r="EN646" s="62"/>
      <c r="EO646" s="62"/>
      <c r="EP646" s="62"/>
      <c r="EQ646" s="62"/>
      <c r="ER646" s="62"/>
      <c r="ES646" s="62"/>
      <c r="ET646" s="62"/>
      <c r="EU646" s="62"/>
      <c r="EV646" s="62"/>
      <c r="EW646" s="62"/>
      <c r="EX646" s="62"/>
      <c r="EY646" s="62"/>
      <c r="EZ646" s="62"/>
      <c r="FA646" s="62"/>
      <c r="FB646" s="62"/>
      <c r="FC646" s="62"/>
      <c r="FD646" s="62"/>
      <c r="FE646" s="62"/>
      <c r="FF646" s="62"/>
      <c r="FG646" s="62"/>
      <c r="FH646" s="62"/>
      <c r="FI646" s="62"/>
      <c r="FJ646" s="62"/>
      <c r="FK646" s="62"/>
      <c r="FL646" s="62"/>
      <c r="FM646" s="62"/>
      <c r="FN646" s="62"/>
      <c r="FO646" s="62"/>
      <c r="FP646" s="62"/>
      <c r="FQ646" s="62"/>
      <c r="FR646" s="62"/>
      <c r="FS646" s="62"/>
      <c r="FT646" s="62"/>
      <c r="FU646" s="62"/>
      <c r="FV646" s="62"/>
      <c r="FW646" s="62"/>
      <c r="FX646" s="62"/>
      <c r="FY646" s="62"/>
      <c r="FZ646" s="62"/>
      <c r="GA646" s="62"/>
      <c r="GB646" s="62"/>
      <c r="GC646" s="62"/>
      <c r="GD646" s="62"/>
      <c r="GE646" s="62"/>
      <c r="GF646" s="62"/>
      <c r="GG646" s="62"/>
      <c r="GH646" s="62"/>
      <c r="GI646" s="62"/>
      <c r="GJ646" s="62"/>
      <c r="GK646" s="62"/>
      <c r="GL646" s="62"/>
      <c r="GM646" s="62"/>
      <c r="GN646" s="62"/>
      <c r="GO646" s="62"/>
      <c r="GP646" s="62"/>
      <c r="GQ646" s="62"/>
      <c r="GR646" s="62"/>
      <c r="GS646" s="62"/>
      <c r="GT646" s="62"/>
      <c r="GU646" s="62"/>
      <c r="GV646" s="62"/>
      <c r="GW646" s="62"/>
      <c r="GX646" s="62"/>
      <c r="GY646" s="62"/>
      <c r="GZ646" s="62"/>
      <c r="HA646" s="62"/>
      <c r="HB646" s="62"/>
      <c r="HC646" s="62"/>
      <c r="HD646" s="62"/>
      <c r="HE646" s="62"/>
      <c r="HF646" s="62"/>
      <c r="HG646" s="62"/>
      <c r="HH646" s="62"/>
      <c r="HI646" s="62"/>
      <c r="HJ646" s="62"/>
      <c r="HK646" s="62"/>
      <c r="HL646" s="62"/>
      <c r="HM646" s="62"/>
      <c r="HN646" s="62"/>
      <c r="HO646" s="62"/>
      <c r="HP646" s="62"/>
      <c r="HQ646" s="62"/>
      <c r="HR646" s="62"/>
      <c r="HS646" s="62"/>
      <c r="HT646" s="62"/>
      <c r="HU646" s="62"/>
      <c r="HV646" s="62"/>
      <c r="HW646" s="62"/>
      <c r="HX646" s="62"/>
      <c r="HY646" s="62"/>
      <c r="HZ646" s="62"/>
      <c r="IA646" s="62"/>
      <c r="IB646" s="62"/>
      <c r="IC646" s="62"/>
      <c r="ID646" s="62"/>
      <c r="IE646" s="62"/>
      <c r="IF646" s="62"/>
      <c r="IG646" s="62"/>
      <c r="IH646" s="62"/>
      <c r="II646" s="62"/>
      <c r="IJ646" s="62"/>
      <c r="IK646" s="62"/>
      <c r="IL646" s="62"/>
      <c r="IM646" s="62"/>
      <c r="IN646" s="62"/>
      <c r="IO646" s="62"/>
      <c r="IP646" s="62"/>
      <c r="IQ646" s="62"/>
      <c r="IR646" s="62"/>
      <c r="IS646" s="62"/>
      <c r="IT646" s="62"/>
      <c r="IU646" s="62"/>
      <c r="IV646" s="62"/>
      <c r="IW646" s="62"/>
      <c r="IX646" s="62"/>
      <c r="IY646" s="62"/>
      <c r="IZ646" s="62"/>
      <c r="JA646" s="62"/>
      <c r="JB646" s="62"/>
      <c r="JC646" s="62"/>
      <c r="JD646" s="62"/>
      <c r="JE646" s="62"/>
      <c r="JF646" s="62"/>
      <c r="JG646" s="62"/>
      <c r="JH646" s="62"/>
      <c r="JI646" s="62"/>
      <c r="JJ646" s="62"/>
      <c r="JK646" s="62"/>
      <c r="JL646" s="62"/>
      <c r="JM646" s="62"/>
      <c r="JN646" s="62"/>
      <c r="JO646" s="62"/>
      <c r="JP646" s="62"/>
      <c r="JQ646" s="62"/>
      <c r="JR646" s="62"/>
      <c r="JS646" s="62"/>
      <c r="JT646" s="62"/>
      <c r="JU646" s="62"/>
      <c r="JV646" s="62"/>
      <c r="JW646" s="62"/>
      <c r="JX646" s="62"/>
      <c r="JY646" s="62"/>
      <c r="JZ646" s="62"/>
      <c r="KA646" s="62"/>
      <c r="KB646" s="62"/>
      <c r="KC646" s="62"/>
      <c r="KD646" s="62"/>
      <c r="KE646" s="62"/>
      <c r="KF646" s="62"/>
      <c r="KG646" s="62"/>
      <c r="KH646" s="62"/>
      <c r="KI646" s="62"/>
      <c r="KJ646" s="62"/>
      <c r="KK646" s="62"/>
      <c r="KL646" s="62"/>
      <c r="KM646" s="62"/>
    </row>
    <row r="647" spans="3:299" s="13" customFormat="1" x14ac:dyDescent="0.25">
      <c r="C647" s="62"/>
      <c r="D647" s="62"/>
      <c r="E647" s="62"/>
      <c r="F647" s="62"/>
      <c r="I647" s="14"/>
      <c r="J647" s="63"/>
      <c r="K647" s="14"/>
      <c r="L647" s="63"/>
      <c r="M647" s="63"/>
      <c r="Q647" s="51"/>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c r="CQ647" s="62"/>
      <c r="CR647" s="62"/>
      <c r="CS647" s="62"/>
      <c r="CT647" s="62"/>
      <c r="CU647" s="62"/>
      <c r="CV647" s="62"/>
      <c r="CW647" s="62"/>
      <c r="CX647" s="62"/>
      <c r="CY647" s="62"/>
      <c r="CZ647" s="62"/>
      <c r="DA647" s="62"/>
      <c r="DB647" s="62"/>
      <c r="DC647" s="62"/>
      <c r="DD647" s="62"/>
      <c r="DE647" s="62"/>
      <c r="DF647" s="62"/>
      <c r="DG647" s="62"/>
      <c r="DH647" s="62"/>
      <c r="DI647" s="62"/>
      <c r="DJ647" s="62"/>
      <c r="DK647" s="62"/>
      <c r="DL647" s="62"/>
      <c r="DM647" s="62"/>
      <c r="DN647" s="62"/>
      <c r="DO647" s="62"/>
      <c r="DP647" s="62"/>
      <c r="DQ647" s="62"/>
      <c r="DR647" s="62"/>
      <c r="DS647" s="62"/>
      <c r="DT647" s="62"/>
      <c r="DU647" s="62"/>
      <c r="DV647" s="62"/>
      <c r="DW647" s="62"/>
      <c r="DX647" s="62"/>
      <c r="DY647" s="62"/>
      <c r="DZ647" s="62"/>
      <c r="EA647" s="62"/>
      <c r="EB647" s="62"/>
      <c r="EC647" s="62"/>
      <c r="ED647" s="62"/>
      <c r="EE647" s="62"/>
      <c r="EF647" s="62"/>
      <c r="EG647" s="62"/>
      <c r="EH647" s="62"/>
      <c r="EI647" s="62"/>
      <c r="EJ647" s="62"/>
      <c r="EK647" s="62"/>
      <c r="EL647" s="62"/>
      <c r="EM647" s="62"/>
      <c r="EN647" s="62"/>
      <c r="EO647" s="62"/>
      <c r="EP647" s="62"/>
      <c r="EQ647" s="62"/>
      <c r="ER647" s="62"/>
      <c r="ES647" s="62"/>
      <c r="ET647" s="62"/>
      <c r="EU647" s="62"/>
      <c r="EV647" s="62"/>
      <c r="EW647" s="62"/>
      <c r="EX647" s="62"/>
      <c r="EY647" s="62"/>
      <c r="EZ647" s="62"/>
      <c r="FA647" s="62"/>
      <c r="FB647" s="62"/>
      <c r="FC647" s="62"/>
      <c r="FD647" s="62"/>
      <c r="FE647" s="62"/>
      <c r="FF647" s="62"/>
      <c r="FG647" s="62"/>
      <c r="FH647" s="62"/>
      <c r="FI647" s="62"/>
      <c r="FJ647" s="62"/>
      <c r="FK647" s="62"/>
      <c r="FL647" s="62"/>
      <c r="FM647" s="62"/>
      <c r="FN647" s="62"/>
      <c r="FO647" s="62"/>
      <c r="FP647" s="62"/>
      <c r="FQ647" s="62"/>
      <c r="FR647" s="62"/>
      <c r="FS647" s="62"/>
      <c r="FT647" s="62"/>
      <c r="FU647" s="62"/>
      <c r="FV647" s="62"/>
      <c r="FW647" s="62"/>
      <c r="FX647" s="62"/>
      <c r="FY647" s="62"/>
      <c r="FZ647" s="62"/>
      <c r="GA647" s="62"/>
      <c r="GB647" s="62"/>
      <c r="GC647" s="62"/>
      <c r="GD647" s="62"/>
      <c r="GE647" s="62"/>
      <c r="GF647" s="62"/>
      <c r="GG647" s="62"/>
      <c r="GH647" s="62"/>
      <c r="GI647" s="62"/>
      <c r="GJ647" s="62"/>
      <c r="GK647" s="62"/>
      <c r="GL647" s="62"/>
      <c r="GM647" s="62"/>
      <c r="GN647" s="62"/>
      <c r="GO647" s="62"/>
      <c r="GP647" s="62"/>
      <c r="GQ647" s="62"/>
      <c r="GR647" s="62"/>
      <c r="GS647" s="62"/>
      <c r="GT647" s="62"/>
      <c r="GU647" s="62"/>
      <c r="GV647" s="62"/>
      <c r="GW647" s="62"/>
      <c r="GX647" s="62"/>
      <c r="GY647" s="62"/>
      <c r="GZ647" s="62"/>
      <c r="HA647" s="62"/>
      <c r="HB647" s="62"/>
      <c r="HC647" s="62"/>
      <c r="HD647" s="62"/>
      <c r="HE647" s="62"/>
      <c r="HF647" s="62"/>
      <c r="HG647" s="62"/>
      <c r="HH647" s="62"/>
      <c r="HI647" s="62"/>
      <c r="HJ647" s="62"/>
      <c r="HK647" s="62"/>
      <c r="HL647" s="62"/>
      <c r="HM647" s="62"/>
      <c r="HN647" s="62"/>
      <c r="HO647" s="62"/>
      <c r="HP647" s="62"/>
      <c r="HQ647" s="62"/>
      <c r="HR647" s="62"/>
      <c r="HS647" s="62"/>
      <c r="HT647" s="62"/>
      <c r="HU647" s="62"/>
      <c r="HV647" s="62"/>
      <c r="HW647" s="62"/>
      <c r="HX647" s="62"/>
      <c r="HY647" s="62"/>
      <c r="HZ647" s="62"/>
      <c r="IA647" s="62"/>
      <c r="IB647" s="62"/>
      <c r="IC647" s="62"/>
      <c r="ID647" s="62"/>
      <c r="IE647" s="62"/>
      <c r="IF647" s="62"/>
      <c r="IG647" s="62"/>
      <c r="IH647" s="62"/>
      <c r="II647" s="62"/>
      <c r="IJ647" s="62"/>
      <c r="IK647" s="62"/>
      <c r="IL647" s="62"/>
      <c r="IM647" s="62"/>
      <c r="IN647" s="62"/>
      <c r="IO647" s="62"/>
      <c r="IP647" s="62"/>
      <c r="IQ647" s="62"/>
      <c r="IR647" s="62"/>
      <c r="IS647" s="62"/>
      <c r="IT647" s="62"/>
      <c r="IU647" s="62"/>
      <c r="IV647" s="62"/>
      <c r="IW647" s="62"/>
      <c r="IX647" s="62"/>
      <c r="IY647" s="62"/>
      <c r="IZ647" s="62"/>
      <c r="JA647" s="62"/>
      <c r="JB647" s="62"/>
      <c r="JC647" s="62"/>
      <c r="JD647" s="62"/>
      <c r="JE647" s="62"/>
      <c r="JF647" s="62"/>
      <c r="JG647" s="62"/>
      <c r="JH647" s="62"/>
      <c r="JI647" s="62"/>
      <c r="JJ647" s="62"/>
      <c r="JK647" s="62"/>
      <c r="JL647" s="62"/>
      <c r="JM647" s="62"/>
      <c r="JN647" s="62"/>
      <c r="JO647" s="62"/>
      <c r="JP647" s="62"/>
      <c r="JQ647" s="62"/>
      <c r="JR647" s="62"/>
      <c r="JS647" s="62"/>
      <c r="JT647" s="62"/>
      <c r="JU647" s="62"/>
      <c r="JV647" s="62"/>
      <c r="JW647" s="62"/>
      <c r="JX647" s="62"/>
      <c r="JY647" s="62"/>
      <c r="JZ647" s="62"/>
      <c r="KA647" s="62"/>
      <c r="KB647" s="62"/>
      <c r="KC647" s="62"/>
      <c r="KD647" s="62"/>
      <c r="KE647" s="62"/>
      <c r="KF647" s="62"/>
      <c r="KG647" s="62"/>
      <c r="KH647" s="62"/>
      <c r="KI647" s="62"/>
      <c r="KJ647" s="62"/>
      <c r="KK647" s="62"/>
      <c r="KL647" s="62"/>
      <c r="KM647" s="62"/>
    </row>
    <row r="648" spans="3:299" s="13" customFormat="1" x14ac:dyDescent="0.25">
      <c r="C648" s="62"/>
      <c r="D648" s="62"/>
      <c r="E648" s="62"/>
      <c r="F648" s="62"/>
      <c r="I648" s="14"/>
      <c r="J648" s="63"/>
      <c r="K648" s="14"/>
      <c r="L648" s="63"/>
      <c r="M648" s="63"/>
      <c r="Q648" s="51"/>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c r="CQ648" s="62"/>
      <c r="CR648" s="62"/>
      <c r="CS648" s="62"/>
      <c r="CT648" s="62"/>
      <c r="CU648" s="62"/>
      <c r="CV648" s="62"/>
      <c r="CW648" s="62"/>
      <c r="CX648" s="62"/>
      <c r="CY648" s="62"/>
      <c r="CZ648" s="62"/>
      <c r="DA648" s="62"/>
      <c r="DB648" s="62"/>
      <c r="DC648" s="62"/>
      <c r="DD648" s="62"/>
      <c r="DE648" s="62"/>
      <c r="DF648" s="62"/>
      <c r="DG648" s="62"/>
      <c r="DH648" s="62"/>
      <c r="DI648" s="62"/>
      <c r="DJ648" s="62"/>
      <c r="DK648" s="62"/>
      <c r="DL648" s="62"/>
      <c r="DM648" s="62"/>
      <c r="DN648" s="62"/>
      <c r="DO648" s="62"/>
      <c r="DP648" s="62"/>
      <c r="DQ648" s="62"/>
      <c r="DR648" s="62"/>
      <c r="DS648" s="62"/>
      <c r="DT648" s="62"/>
      <c r="DU648" s="62"/>
      <c r="DV648" s="62"/>
      <c r="DW648" s="62"/>
      <c r="DX648" s="62"/>
      <c r="DY648" s="62"/>
      <c r="DZ648" s="62"/>
      <c r="EA648" s="62"/>
      <c r="EB648" s="62"/>
      <c r="EC648" s="62"/>
      <c r="ED648" s="62"/>
      <c r="EE648" s="62"/>
      <c r="EF648" s="62"/>
      <c r="EG648" s="62"/>
      <c r="EH648" s="62"/>
      <c r="EI648" s="62"/>
      <c r="EJ648" s="62"/>
      <c r="EK648" s="62"/>
      <c r="EL648" s="62"/>
      <c r="EM648" s="62"/>
      <c r="EN648" s="62"/>
      <c r="EO648" s="62"/>
      <c r="EP648" s="62"/>
      <c r="EQ648" s="62"/>
      <c r="ER648" s="62"/>
      <c r="ES648" s="62"/>
      <c r="ET648" s="62"/>
      <c r="EU648" s="62"/>
      <c r="EV648" s="62"/>
      <c r="EW648" s="62"/>
      <c r="EX648" s="62"/>
      <c r="EY648" s="62"/>
      <c r="EZ648" s="62"/>
      <c r="FA648" s="62"/>
      <c r="FB648" s="62"/>
      <c r="FC648" s="62"/>
      <c r="FD648" s="62"/>
      <c r="FE648" s="62"/>
      <c r="FF648" s="62"/>
      <c r="FG648" s="62"/>
      <c r="FH648" s="62"/>
      <c r="FI648" s="62"/>
      <c r="FJ648" s="62"/>
      <c r="FK648" s="62"/>
      <c r="FL648" s="62"/>
      <c r="FM648" s="62"/>
      <c r="FN648" s="62"/>
      <c r="FO648" s="62"/>
      <c r="FP648" s="62"/>
      <c r="FQ648" s="62"/>
      <c r="FR648" s="62"/>
      <c r="FS648" s="62"/>
      <c r="FT648" s="62"/>
      <c r="FU648" s="62"/>
      <c r="FV648" s="62"/>
      <c r="FW648" s="62"/>
      <c r="FX648" s="62"/>
      <c r="FY648" s="62"/>
      <c r="FZ648" s="62"/>
      <c r="GA648" s="62"/>
      <c r="GB648" s="62"/>
      <c r="GC648" s="62"/>
      <c r="GD648" s="62"/>
      <c r="GE648" s="62"/>
      <c r="GF648" s="62"/>
      <c r="GG648" s="62"/>
      <c r="GH648" s="62"/>
      <c r="GI648" s="62"/>
      <c r="GJ648" s="62"/>
      <c r="GK648" s="62"/>
      <c r="GL648" s="62"/>
      <c r="GM648" s="62"/>
      <c r="GN648" s="62"/>
      <c r="GO648" s="62"/>
      <c r="GP648" s="62"/>
      <c r="GQ648" s="62"/>
      <c r="GR648" s="62"/>
      <c r="GS648" s="62"/>
      <c r="GT648" s="62"/>
      <c r="GU648" s="62"/>
      <c r="GV648" s="62"/>
      <c r="GW648" s="62"/>
      <c r="GX648" s="62"/>
      <c r="GY648" s="62"/>
      <c r="GZ648" s="62"/>
      <c r="HA648" s="62"/>
      <c r="HB648" s="62"/>
      <c r="HC648" s="62"/>
      <c r="HD648" s="62"/>
      <c r="HE648" s="62"/>
      <c r="HF648" s="62"/>
      <c r="HG648" s="62"/>
      <c r="HH648" s="62"/>
      <c r="HI648" s="62"/>
      <c r="HJ648" s="62"/>
      <c r="HK648" s="62"/>
      <c r="HL648" s="62"/>
      <c r="HM648" s="62"/>
      <c r="HN648" s="62"/>
      <c r="HO648" s="62"/>
      <c r="HP648" s="62"/>
      <c r="HQ648" s="62"/>
      <c r="HR648" s="62"/>
      <c r="HS648" s="62"/>
      <c r="HT648" s="62"/>
      <c r="HU648" s="62"/>
      <c r="HV648" s="62"/>
      <c r="HW648" s="62"/>
      <c r="HX648" s="62"/>
      <c r="HY648" s="62"/>
      <c r="HZ648" s="62"/>
      <c r="IA648" s="62"/>
      <c r="IB648" s="62"/>
      <c r="IC648" s="62"/>
      <c r="ID648" s="62"/>
      <c r="IE648" s="62"/>
      <c r="IF648" s="62"/>
      <c r="IG648" s="62"/>
      <c r="IH648" s="62"/>
      <c r="II648" s="62"/>
      <c r="IJ648" s="62"/>
      <c r="IK648" s="62"/>
      <c r="IL648" s="62"/>
      <c r="IM648" s="62"/>
      <c r="IN648" s="62"/>
      <c r="IO648" s="62"/>
      <c r="IP648" s="62"/>
      <c r="IQ648" s="62"/>
      <c r="IR648" s="62"/>
      <c r="IS648" s="62"/>
      <c r="IT648" s="62"/>
      <c r="IU648" s="62"/>
      <c r="IV648" s="62"/>
      <c r="IW648" s="62"/>
      <c r="IX648" s="62"/>
      <c r="IY648" s="62"/>
      <c r="IZ648" s="62"/>
      <c r="JA648" s="62"/>
      <c r="JB648" s="62"/>
      <c r="JC648" s="62"/>
      <c r="JD648" s="62"/>
      <c r="JE648" s="62"/>
      <c r="JF648" s="62"/>
      <c r="JG648" s="62"/>
      <c r="JH648" s="62"/>
      <c r="JI648" s="62"/>
      <c r="JJ648" s="62"/>
      <c r="JK648" s="62"/>
      <c r="JL648" s="62"/>
      <c r="JM648" s="62"/>
      <c r="JN648" s="62"/>
      <c r="JO648" s="62"/>
      <c r="JP648" s="62"/>
      <c r="JQ648" s="62"/>
      <c r="JR648" s="62"/>
      <c r="JS648" s="62"/>
      <c r="JT648" s="62"/>
      <c r="JU648" s="62"/>
      <c r="JV648" s="62"/>
      <c r="JW648" s="62"/>
      <c r="JX648" s="62"/>
      <c r="JY648" s="62"/>
      <c r="JZ648" s="62"/>
      <c r="KA648" s="62"/>
      <c r="KB648" s="62"/>
      <c r="KC648" s="62"/>
      <c r="KD648" s="62"/>
      <c r="KE648" s="62"/>
      <c r="KF648" s="62"/>
      <c r="KG648" s="62"/>
      <c r="KH648" s="62"/>
      <c r="KI648" s="62"/>
      <c r="KJ648" s="62"/>
      <c r="KK648" s="62"/>
      <c r="KL648" s="62"/>
      <c r="KM648" s="62"/>
    </row>
    <row r="649" spans="3:299" s="13" customFormat="1" x14ac:dyDescent="0.25">
      <c r="C649" s="62"/>
      <c r="D649" s="62"/>
      <c r="E649" s="62"/>
      <c r="F649" s="62"/>
      <c r="I649" s="14"/>
      <c r="J649" s="63"/>
      <c r="K649" s="14"/>
      <c r="L649" s="63"/>
      <c r="M649" s="63"/>
      <c r="Q649" s="51"/>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c r="CQ649" s="62"/>
      <c r="CR649" s="62"/>
      <c r="CS649" s="62"/>
      <c r="CT649" s="62"/>
      <c r="CU649" s="62"/>
      <c r="CV649" s="62"/>
      <c r="CW649" s="62"/>
      <c r="CX649" s="62"/>
      <c r="CY649" s="62"/>
      <c r="CZ649" s="62"/>
      <c r="DA649" s="62"/>
      <c r="DB649" s="62"/>
      <c r="DC649" s="62"/>
      <c r="DD649" s="62"/>
      <c r="DE649" s="62"/>
      <c r="DF649" s="62"/>
      <c r="DG649" s="62"/>
      <c r="DH649" s="62"/>
      <c r="DI649" s="62"/>
      <c r="DJ649" s="62"/>
      <c r="DK649" s="62"/>
      <c r="DL649" s="62"/>
      <c r="DM649" s="62"/>
      <c r="DN649" s="62"/>
      <c r="DO649" s="62"/>
      <c r="DP649" s="62"/>
      <c r="DQ649" s="62"/>
      <c r="DR649" s="62"/>
      <c r="DS649" s="62"/>
      <c r="DT649" s="62"/>
      <c r="DU649" s="62"/>
      <c r="DV649" s="62"/>
      <c r="DW649" s="62"/>
      <c r="DX649" s="62"/>
      <c r="DY649" s="62"/>
      <c r="DZ649" s="62"/>
      <c r="EA649" s="62"/>
      <c r="EB649" s="62"/>
      <c r="EC649" s="62"/>
      <c r="ED649" s="62"/>
      <c r="EE649" s="62"/>
      <c r="EF649" s="62"/>
      <c r="EG649" s="62"/>
      <c r="EH649" s="62"/>
      <c r="EI649" s="62"/>
      <c r="EJ649" s="62"/>
      <c r="EK649" s="62"/>
      <c r="EL649" s="62"/>
      <c r="EM649" s="62"/>
      <c r="EN649" s="62"/>
      <c r="EO649" s="62"/>
      <c r="EP649" s="62"/>
      <c r="EQ649" s="62"/>
      <c r="ER649" s="62"/>
      <c r="ES649" s="62"/>
      <c r="ET649" s="62"/>
      <c r="EU649" s="62"/>
      <c r="EV649" s="62"/>
      <c r="EW649" s="62"/>
      <c r="EX649" s="62"/>
      <c r="EY649" s="62"/>
      <c r="EZ649" s="62"/>
      <c r="FA649" s="62"/>
      <c r="FB649" s="62"/>
      <c r="FC649" s="62"/>
      <c r="FD649" s="62"/>
      <c r="FE649" s="62"/>
      <c r="FF649" s="62"/>
      <c r="FG649" s="62"/>
      <c r="FH649" s="62"/>
      <c r="FI649" s="62"/>
      <c r="FJ649" s="62"/>
      <c r="FK649" s="62"/>
      <c r="FL649" s="62"/>
      <c r="FM649" s="62"/>
      <c r="FN649" s="62"/>
      <c r="FO649" s="62"/>
      <c r="FP649" s="62"/>
      <c r="FQ649" s="62"/>
      <c r="FR649" s="62"/>
      <c r="FS649" s="62"/>
      <c r="FT649" s="62"/>
      <c r="FU649" s="62"/>
      <c r="FV649" s="62"/>
      <c r="FW649" s="62"/>
      <c r="FX649" s="62"/>
      <c r="FY649" s="62"/>
      <c r="FZ649" s="62"/>
      <c r="GA649" s="62"/>
      <c r="GB649" s="62"/>
      <c r="GC649" s="62"/>
      <c r="GD649" s="62"/>
      <c r="GE649" s="62"/>
      <c r="GF649" s="62"/>
      <c r="GG649" s="62"/>
      <c r="GH649" s="62"/>
      <c r="GI649" s="62"/>
      <c r="GJ649" s="62"/>
      <c r="GK649" s="62"/>
      <c r="GL649" s="62"/>
      <c r="GM649" s="62"/>
      <c r="GN649" s="62"/>
      <c r="GO649" s="62"/>
      <c r="GP649" s="62"/>
      <c r="GQ649" s="62"/>
      <c r="GR649" s="62"/>
      <c r="GS649" s="62"/>
      <c r="GT649" s="62"/>
      <c r="GU649" s="62"/>
      <c r="GV649" s="62"/>
      <c r="GW649" s="62"/>
      <c r="GX649" s="62"/>
      <c r="GY649" s="62"/>
      <c r="GZ649" s="62"/>
      <c r="HA649" s="62"/>
      <c r="HB649" s="62"/>
      <c r="HC649" s="62"/>
      <c r="HD649" s="62"/>
      <c r="HE649" s="62"/>
      <c r="HF649" s="62"/>
      <c r="HG649" s="62"/>
      <c r="HH649" s="62"/>
      <c r="HI649" s="62"/>
      <c r="HJ649" s="62"/>
      <c r="HK649" s="62"/>
      <c r="HL649" s="62"/>
      <c r="HM649" s="62"/>
      <c r="HN649" s="62"/>
      <c r="HO649" s="62"/>
      <c r="HP649" s="62"/>
      <c r="HQ649" s="62"/>
      <c r="HR649" s="62"/>
      <c r="HS649" s="62"/>
      <c r="HT649" s="62"/>
      <c r="HU649" s="62"/>
      <c r="HV649" s="62"/>
      <c r="HW649" s="62"/>
      <c r="HX649" s="62"/>
      <c r="HY649" s="62"/>
      <c r="HZ649" s="62"/>
      <c r="IA649" s="62"/>
      <c r="IB649" s="62"/>
      <c r="IC649" s="62"/>
      <c r="ID649" s="62"/>
      <c r="IE649" s="62"/>
      <c r="IF649" s="62"/>
      <c r="IG649" s="62"/>
      <c r="IH649" s="62"/>
      <c r="II649" s="62"/>
      <c r="IJ649" s="62"/>
      <c r="IK649" s="62"/>
      <c r="IL649" s="62"/>
      <c r="IM649" s="62"/>
      <c r="IN649" s="62"/>
      <c r="IO649" s="62"/>
      <c r="IP649" s="62"/>
      <c r="IQ649" s="62"/>
      <c r="IR649" s="62"/>
      <c r="IS649" s="62"/>
      <c r="IT649" s="62"/>
      <c r="IU649" s="62"/>
      <c r="IV649" s="62"/>
      <c r="IW649" s="62"/>
      <c r="IX649" s="62"/>
      <c r="IY649" s="62"/>
      <c r="IZ649" s="62"/>
      <c r="JA649" s="62"/>
      <c r="JB649" s="62"/>
      <c r="JC649" s="62"/>
      <c r="JD649" s="62"/>
      <c r="JE649" s="62"/>
      <c r="JF649" s="62"/>
      <c r="JG649" s="62"/>
      <c r="JH649" s="62"/>
      <c r="JI649" s="62"/>
      <c r="JJ649" s="62"/>
      <c r="JK649" s="62"/>
      <c r="JL649" s="62"/>
      <c r="JM649" s="62"/>
      <c r="JN649" s="62"/>
      <c r="JO649" s="62"/>
      <c r="JP649" s="62"/>
      <c r="JQ649" s="62"/>
      <c r="JR649" s="62"/>
      <c r="JS649" s="62"/>
      <c r="JT649" s="62"/>
      <c r="JU649" s="62"/>
      <c r="JV649" s="62"/>
      <c r="JW649" s="62"/>
      <c r="JX649" s="62"/>
      <c r="JY649" s="62"/>
      <c r="JZ649" s="62"/>
      <c r="KA649" s="62"/>
      <c r="KB649" s="62"/>
      <c r="KC649" s="62"/>
      <c r="KD649" s="62"/>
      <c r="KE649" s="62"/>
      <c r="KF649" s="62"/>
      <c r="KG649" s="62"/>
      <c r="KH649" s="62"/>
      <c r="KI649" s="62"/>
      <c r="KJ649" s="62"/>
      <c r="KK649" s="62"/>
      <c r="KL649" s="62"/>
      <c r="KM649" s="62"/>
    </row>
    <row r="650" spans="3:299" s="13" customFormat="1" x14ac:dyDescent="0.25">
      <c r="C650" s="62"/>
      <c r="D650" s="62"/>
      <c r="E650" s="62"/>
      <c r="F650" s="62"/>
      <c r="I650" s="14"/>
      <c r="J650" s="63"/>
      <c r="K650" s="14"/>
      <c r="L650" s="63"/>
      <c r="M650" s="63"/>
      <c r="Q650" s="51"/>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c r="CQ650" s="62"/>
      <c r="CR650" s="62"/>
      <c r="CS650" s="62"/>
      <c r="CT650" s="62"/>
      <c r="CU650" s="62"/>
      <c r="CV650" s="62"/>
      <c r="CW650" s="62"/>
      <c r="CX650" s="62"/>
      <c r="CY650" s="62"/>
      <c r="CZ650" s="62"/>
      <c r="DA650" s="62"/>
      <c r="DB650" s="62"/>
      <c r="DC650" s="62"/>
      <c r="DD650" s="62"/>
      <c r="DE650" s="62"/>
      <c r="DF650" s="62"/>
      <c r="DG650" s="62"/>
      <c r="DH650" s="62"/>
      <c r="DI650" s="62"/>
      <c r="DJ650" s="62"/>
      <c r="DK650" s="62"/>
      <c r="DL650" s="62"/>
      <c r="DM650" s="62"/>
      <c r="DN650" s="62"/>
      <c r="DO650" s="62"/>
      <c r="DP650" s="62"/>
      <c r="DQ650" s="62"/>
      <c r="DR650" s="62"/>
      <c r="DS650" s="62"/>
      <c r="DT650" s="62"/>
      <c r="DU650" s="62"/>
      <c r="DV650" s="62"/>
      <c r="DW650" s="62"/>
      <c r="DX650" s="62"/>
      <c r="DY650" s="62"/>
      <c r="DZ650" s="62"/>
      <c r="EA650" s="62"/>
      <c r="EB650" s="62"/>
      <c r="EC650" s="62"/>
      <c r="ED650" s="62"/>
      <c r="EE650" s="62"/>
      <c r="EF650" s="62"/>
      <c r="EG650" s="62"/>
      <c r="EH650" s="62"/>
      <c r="EI650" s="62"/>
      <c r="EJ650" s="62"/>
      <c r="EK650" s="62"/>
      <c r="EL650" s="62"/>
      <c r="EM650" s="62"/>
      <c r="EN650" s="62"/>
      <c r="EO650" s="62"/>
      <c r="EP650" s="62"/>
      <c r="EQ650" s="62"/>
      <c r="ER650" s="62"/>
      <c r="ES650" s="62"/>
      <c r="ET650" s="62"/>
      <c r="EU650" s="62"/>
      <c r="EV650" s="62"/>
      <c r="EW650" s="62"/>
      <c r="EX650" s="62"/>
      <c r="EY650" s="62"/>
      <c r="EZ650" s="62"/>
      <c r="FA650" s="62"/>
      <c r="FB650" s="62"/>
      <c r="FC650" s="62"/>
      <c r="FD650" s="62"/>
      <c r="FE650" s="62"/>
      <c r="FF650" s="62"/>
      <c r="FG650" s="62"/>
      <c r="FH650" s="62"/>
      <c r="FI650" s="62"/>
      <c r="FJ650" s="62"/>
      <c r="FK650" s="62"/>
      <c r="FL650" s="62"/>
      <c r="FM650" s="62"/>
      <c r="FN650" s="62"/>
      <c r="FO650" s="62"/>
      <c r="FP650" s="62"/>
      <c r="FQ650" s="62"/>
      <c r="FR650" s="62"/>
      <c r="FS650" s="62"/>
      <c r="FT650" s="62"/>
      <c r="FU650" s="62"/>
      <c r="FV650" s="62"/>
      <c r="FW650" s="62"/>
      <c r="FX650" s="62"/>
      <c r="FY650" s="62"/>
      <c r="FZ650" s="62"/>
      <c r="GA650" s="62"/>
      <c r="GB650" s="62"/>
      <c r="GC650" s="62"/>
      <c r="GD650" s="62"/>
      <c r="GE650" s="62"/>
      <c r="GF650" s="62"/>
      <c r="GG650" s="62"/>
      <c r="GH650" s="62"/>
      <c r="GI650" s="62"/>
      <c r="GJ650" s="62"/>
      <c r="GK650" s="62"/>
      <c r="GL650" s="62"/>
      <c r="GM650" s="62"/>
      <c r="GN650" s="62"/>
      <c r="GO650" s="62"/>
      <c r="GP650" s="62"/>
      <c r="GQ650" s="62"/>
      <c r="GR650" s="62"/>
      <c r="GS650" s="62"/>
      <c r="GT650" s="62"/>
      <c r="GU650" s="62"/>
      <c r="GV650" s="62"/>
      <c r="GW650" s="62"/>
      <c r="GX650" s="62"/>
      <c r="GY650" s="62"/>
      <c r="GZ650" s="62"/>
      <c r="HA650" s="62"/>
      <c r="HB650" s="62"/>
      <c r="HC650" s="62"/>
      <c r="HD650" s="62"/>
      <c r="HE650" s="62"/>
      <c r="HF650" s="62"/>
      <c r="HG650" s="62"/>
      <c r="HH650" s="62"/>
      <c r="HI650" s="62"/>
      <c r="HJ650" s="62"/>
      <c r="HK650" s="62"/>
      <c r="HL650" s="62"/>
      <c r="HM650" s="62"/>
      <c r="HN650" s="62"/>
      <c r="HO650" s="62"/>
      <c r="HP650" s="62"/>
      <c r="HQ650" s="62"/>
      <c r="HR650" s="62"/>
      <c r="HS650" s="62"/>
      <c r="HT650" s="62"/>
      <c r="HU650" s="62"/>
      <c r="HV650" s="62"/>
      <c r="HW650" s="62"/>
      <c r="HX650" s="62"/>
      <c r="HY650" s="62"/>
      <c r="HZ650" s="62"/>
      <c r="IA650" s="62"/>
      <c r="IB650" s="62"/>
      <c r="IC650" s="62"/>
      <c r="ID650" s="62"/>
      <c r="IE650" s="62"/>
      <c r="IF650" s="62"/>
      <c r="IG650" s="62"/>
      <c r="IH650" s="62"/>
      <c r="II650" s="62"/>
      <c r="IJ650" s="62"/>
      <c r="IK650" s="62"/>
      <c r="IL650" s="62"/>
      <c r="IM650" s="62"/>
      <c r="IN650" s="62"/>
      <c r="IO650" s="62"/>
      <c r="IP650" s="62"/>
      <c r="IQ650" s="62"/>
      <c r="IR650" s="62"/>
      <c r="IS650" s="62"/>
      <c r="IT650" s="62"/>
      <c r="IU650" s="62"/>
      <c r="IV650" s="62"/>
      <c r="IW650" s="62"/>
      <c r="IX650" s="62"/>
      <c r="IY650" s="62"/>
      <c r="IZ650" s="62"/>
      <c r="JA650" s="62"/>
      <c r="JB650" s="62"/>
      <c r="JC650" s="62"/>
      <c r="JD650" s="62"/>
      <c r="JE650" s="62"/>
      <c r="JF650" s="62"/>
      <c r="JG650" s="62"/>
      <c r="JH650" s="62"/>
      <c r="JI650" s="62"/>
      <c r="JJ650" s="62"/>
      <c r="JK650" s="62"/>
      <c r="JL650" s="62"/>
      <c r="JM650" s="62"/>
      <c r="JN650" s="62"/>
      <c r="JO650" s="62"/>
      <c r="JP650" s="62"/>
      <c r="JQ650" s="62"/>
      <c r="JR650" s="62"/>
      <c r="JS650" s="62"/>
      <c r="JT650" s="62"/>
      <c r="JU650" s="62"/>
      <c r="JV650" s="62"/>
      <c r="JW650" s="62"/>
      <c r="JX650" s="62"/>
      <c r="JY650" s="62"/>
      <c r="JZ650" s="62"/>
      <c r="KA650" s="62"/>
      <c r="KB650" s="62"/>
      <c r="KC650" s="62"/>
      <c r="KD650" s="62"/>
      <c r="KE650" s="62"/>
      <c r="KF650" s="62"/>
      <c r="KG650" s="62"/>
      <c r="KH650" s="62"/>
      <c r="KI650" s="62"/>
      <c r="KJ650" s="62"/>
      <c r="KK650" s="62"/>
      <c r="KL650" s="62"/>
      <c r="KM650" s="62"/>
    </row>
    <row r="651" spans="3:299" s="13" customFormat="1" x14ac:dyDescent="0.25">
      <c r="C651" s="62"/>
      <c r="D651" s="62"/>
      <c r="E651" s="62"/>
      <c r="F651" s="62"/>
      <c r="I651" s="14"/>
      <c r="J651" s="63"/>
      <c r="K651" s="14"/>
      <c r="L651" s="63"/>
      <c r="M651" s="63"/>
      <c r="Q651" s="51"/>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c r="CQ651" s="62"/>
      <c r="CR651" s="62"/>
      <c r="CS651" s="62"/>
      <c r="CT651" s="62"/>
      <c r="CU651" s="62"/>
      <c r="CV651" s="62"/>
      <c r="CW651" s="62"/>
      <c r="CX651" s="62"/>
      <c r="CY651" s="62"/>
      <c r="CZ651" s="62"/>
      <c r="DA651" s="62"/>
      <c r="DB651" s="62"/>
      <c r="DC651" s="62"/>
      <c r="DD651" s="62"/>
      <c r="DE651" s="62"/>
      <c r="DF651" s="62"/>
      <c r="DG651" s="62"/>
      <c r="DH651" s="62"/>
      <c r="DI651" s="62"/>
      <c r="DJ651" s="62"/>
      <c r="DK651" s="62"/>
      <c r="DL651" s="62"/>
      <c r="DM651" s="62"/>
      <c r="DN651" s="62"/>
      <c r="DO651" s="62"/>
      <c r="DP651" s="62"/>
      <c r="DQ651" s="62"/>
      <c r="DR651" s="62"/>
      <c r="DS651" s="62"/>
      <c r="DT651" s="62"/>
      <c r="DU651" s="62"/>
      <c r="DV651" s="62"/>
      <c r="DW651" s="62"/>
      <c r="DX651" s="62"/>
      <c r="DY651" s="62"/>
      <c r="DZ651" s="62"/>
      <c r="EA651" s="62"/>
      <c r="EB651" s="62"/>
      <c r="EC651" s="62"/>
      <c r="ED651" s="62"/>
      <c r="EE651" s="62"/>
      <c r="EF651" s="62"/>
      <c r="EG651" s="62"/>
      <c r="EH651" s="62"/>
      <c r="EI651" s="62"/>
      <c r="EJ651" s="62"/>
      <c r="EK651" s="62"/>
      <c r="EL651" s="62"/>
      <c r="EM651" s="62"/>
      <c r="EN651" s="62"/>
      <c r="EO651" s="62"/>
      <c r="EP651" s="62"/>
      <c r="EQ651" s="62"/>
      <c r="ER651" s="62"/>
      <c r="ES651" s="62"/>
      <c r="ET651" s="62"/>
      <c r="EU651" s="62"/>
      <c r="EV651" s="62"/>
      <c r="EW651" s="62"/>
      <c r="EX651" s="62"/>
      <c r="EY651" s="62"/>
      <c r="EZ651" s="62"/>
      <c r="FA651" s="62"/>
      <c r="FB651" s="62"/>
      <c r="FC651" s="62"/>
      <c r="FD651" s="62"/>
      <c r="FE651" s="62"/>
      <c r="FF651" s="62"/>
      <c r="FG651" s="62"/>
      <c r="FH651" s="62"/>
      <c r="FI651" s="62"/>
      <c r="FJ651" s="62"/>
      <c r="FK651" s="62"/>
      <c r="FL651" s="62"/>
      <c r="FM651" s="62"/>
      <c r="FN651" s="62"/>
      <c r="FO651" s="62"/>
      <c r="FP651" s="62"/>
      <c r="FQ651" s="62"/>
      <c r="FR651" s="62"/>
      <c r="FS651" s="62"/>
      <c r="FT651" s="62"/>
      <c r="FU651" s="62"/>
      <c r="FV651" s="62"/>
      <c r="FW651" s="62"/>
      <c r="FX651" s="62"/>
      <c r="FY651" s="62"/>
      <c r="FZ651" s="62"/>
      <c r="GA651" s="62"/>
      <c r="GB651" s="62"/>
      <c r="GC651" s="62"/>
      <c r="GD651" s="62"/>
      <c r="GE651" s="62"/>
      <c r="GF651" s="62"/>
      <c r="GG651" s="62"/>
      <c r="GH651" s="62"/>
      <c r="GI651" s="62"/>
      <c r="GJ651" s="62"/>
      <c r="GK651" s="62"/>
      <c r="GL651" s="62"/>
      <c r="GM651" s="62"/>
      <c r="GN651" s="62"/>
      <c r="GO651" s="62"/>
      <c r="GP651" s="62"/>
      <c r="GQ651" s="62"/>
      <c r="GR651" s="62"/>
      <c r="GS651" s="62"/>
      <c r="GT651" s="62"/>
      <c r="GU651" s="62"/>
      <c r="GV651" s="62"/>
      <c r="GW651" s="62"/>
      <c r="GX651" s="62"/>
      <c r="GY651" s="62"/>
      <c r="GZ651" s="62"/>
      <c r="HA651" s="62"/>
      <c r="HB651" s="62"/>
      <c r="HC651" s="62"/>
      <c r="HD651" s="62"/>
      <c r="HE651" s="62"/>
      <c r="HF651" s="62"/>
      <c r="HG651" s="62"/>
      <c r="HH651" s="62"/>
      <c r="HI651" s="62"/>
      <c r="HJ651" s="62"/>
      <c r="HK651" s="62"/>
      <c r="HL651" s="62"/>
      <c r="HM651" s="62"/>
      <c r="HN651" s="62"/>
      <c r="HO651" s="62"/>
      <c r="HP651" s="62"/>
      <c r="HQ651" s="62"/>
      <c r="HR651" s="62"/>
      <c r="HS651" s="62"/>
      <c r="HT651" s="62"/>
      <c r="HU651" s="62"/>
      <c r="HV651" s="62"/>
      <c r="HW651" s="62"/>
      <c r="HX651" s="62"/>
      <c r="HY651" s="62"/>
      <c r="HZ651" s="62"/>
      <c r="IA651" s="62"/>
      <c r="IB651" s="62"/>
      <c r="IC651" s="62"/>
      <c r="ID651" s="62"/>
      <c r="IE651" s="62"/>
      <c r="IF651" s="62"/>
      <c r="IG651" s="62"/>
      <c r="IH651" s="62"/>
      <c r="II651" s="62"/>
      <c r="IJ651" s="62"/>
      <c r="IK651" s="62"/>
      <c r="IL651" s="62"/>
      <c r="IM651" s="62"/>
      <c r="IN651" s="62"/>
      <c r="IO651" s="62"/>
      <c r="IP651" s="62"/>
      <c r="IQ651" s="62"/>
      <c r="IR651" s="62"/>
      <c r="IS651" s="62"/>
      <c r="IT651" s="62"/>
      <c r="IU651" s="62"/>
      <c r="IV651" s="62"/>
      <c r="IW651" s="62"/>
      <c r="IX651" s="62"/>
      <c r="IY651" s="62"/>
      <c r="IZ651" s="62"/>
      <c r="JA651" s="62"/>
      <c r="JB651" s="62"/>
      <c r="JC651" s="62"/>
      <c r="JD651" s="62"/>
      <c r="JE651" s="62"/>
      <c r="JF651" s="62"/>
      <c r="JG651" s="62"/>
      <c r="JH651" s="62"/>
      <c r="JI651" s="62"/>
      <c r="JJ651" s="62"/>
      <c r="JK651" s="62"/>
      <c r="JL651" s="62"/>
      <c r="JM651" s="62"/>
      <c r="JN651" s="62"/>
      <c r="JO651" s="62"/>
      <c r="JP651" s="62"/>
      <c r="JQ651" s="62"/>
      <c r="JR651" s="62"/>
      <c r="JS651" s="62"/>
      <c r="JT651" s="62"/>
      <c r="JU651" s="62"/>
      <c r="JV651" s="62"/>
      <c r="JW651" s="62"/>
      <c r="JX651" s="62"/>
      <c r="JY651" s="62"/>
      <c r="JZ651" s="62"/>
      <c r="KA651" s="62"/>
      <c r="KB651" s="62"/>
      <c r="KC651" s="62"/>
      <c r="KD651" s="62"/>
      <c r="KE651" s="62"/>
      <c r="KF651" s="62"/>
      <c r="KG651" s="62"/>
      <c r="KH651" s="62"/>
      <c r="KI651" s="62"/>
      <c r="KJ651" s="62"/>
      <c r="KK651" s="62"/>
      <c r="KL651" s="62"/>
      <c r="KM651" s="62"/>
    </row>
    <row r="652" spans="3:299" s="13" customFormat="1" x14ac:dyDescent="0.25">
      <c r="C652" s="62"/>
      <c r="D652" s="62"/>
      <c r="E652" s="62"/>
      <c r="F652" s="62"/>
      <c r="I652" s="14"/>
      <c r="J652" s="63"/>
      <c r="K652" s="14"/>
      <c r="L652" s="63"/>
      <c r="M652" s="63"/>
      <c r="Q652" s="51"/>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c r="CQ652" s="62"/>
      <c r="CR652" s="62"/>
      <c r="CS652" s="62"/>
      <c r="CT652" s="62"/>
      <c r="CU652" s="62"/>
      <c r="CV652" s="62"/>
      <c r="CW652" s="62"/>
      <c r="CX652" s="62"/>
      <c r="CY652" s="62"/>
      <c r="CZ652" s="62"/>
      <c r="DA652" s="62"/>
      <c r="DB652" s="62"/>
      <c r="DC652" s="62"/>
      <c r="DD652" s="62"/>
      <c r="DE652" s="62"/>
      <c r="DF652" s="62"/>
      <c r="DG652" s="62"/>
      <c r="DH652" s="62"/>
      <c r="DI652" s="62"/>
      <c r="DJ652" s="62"/>
      <c r="DK652" s="62"/>
      <c r="DL652" s="62"/>
      <c r="DM652" s="62"/>
      <c r="DN652" s="62"/>
      <c r="DO652" s="62"/>
      <c r="DP652" s="62"/>
      <c r="DQ652" s="62"/>
      <c r="DR652" s="62"/>
      <c r="DS652" s="62"/>
      <c r="DT652" s="62"/>
      <c r="DU652" s="62"/>
      <c r="DV652" s="62"/>
      <c r="DW652" s="62"/>
      <c r="DX652" s="62"/>
      <c r="DY652" s="62"/>
      <c r="DZ652" s="62"/>
      <c r="EA652" s="62"/>
      <c r="EB652" s="62"/>
      <c r="EC652" s="62"/>
      <c r="ED652" s="62"/>
      <c r="EE652" s="62"/>
      <c r="EF652" s="62"/>
      <c r="EG652" s="62"/>
      <c r="EH652" s="62"/>
      <c r="EI652" s="62"/>
      <c r="EJ652" s="62"/>
      <c r="EK652" s="62"/>
      <c r="EL652" s="62"/>
      <c r="EM652" s="62"/>
      <c r="EN652" s="62"/>
      <c r="EO652" s="62"/>
      <c r="EP652" s="62"/>
      <c r="EQ652" s="62"/>
      <c r="ER652" s="62"/>
      <c r="ES652" s="62"/>
      <c r="ET652" s="62"/>
      <c r="EU652" s="62"/>
      <c r="EV652" s="62"/>
      <c r="EW652" s="62"/>
      <c r="EX652" s="62"/>
      <c r="EY652" s="62"/>
      <c r="EZ652" s="62"/>
      <c r="FA652" s="62"/>
      <c r="FB652" s="62"/>
      <c r="FC652" s="62"/>
      <c r="FD652" s="62"/>
      <c r="FE652" s="62"/>
      <c r="FF652" s="62"/>
      <c r="FG652" s="62"/>
      <c r="FH652" s="62"/>
      <c r="FI652" s="62"/>
      <c r="FJ652" s="62"/>
      <c r="FK652" s="62"/>
      <c r="FL652" s="62"/>
      <c r="FM652" s="62"/>
      <c r="FN652" s="62"/>
      <c r="FO652" s="62"/>
      <c r="FP652" s="62"/>
      <c r="FQ652" s="62"/>
      <c r="FR652" s="62"/>
      <c r="FS652" s="62"/>
      <c r="FT652" s="62"/>
      <c r="FU652" s="62"/>
      <c r="FV652" s="62"/>
      <c r="FW652" s="62"/>
      <c r="FX652" s="62"/>
      <c r="FY652" s="62"/>
      <c r="FZ652" s="62"/>
      <c r="GA652" s="62"/>
      <c r="GB652" s="62"/>
      <c r="GC652" s="62"/>
      <c r="GD652" s="62"/>
      <c r="GE652" s="62"/>
      <c r="GF652" s="62"/>
      <c r="GG652" s="62"/>
      <c r="GH652" s="62"/>
      <c r="GI652" s="62"/>
      <c r="GJ652" s="62"/>
      <c r="GK652" s="62"/>
      <c r="GL652" s="62"/>
      <c r="GM652" s="62"/>
      <c r="GN652" s="62"/>
      <c r="GO652" s="62"/>
      <c r="GP652" s="62"/>
      <c r="GQ652" s="62"/>
      <c r="GR652" s="62"/>
      <c r="GS652" s="62"/>
      <c r="GT652" s="62"/>
      <c r="GU652" s="62"/>
      <c r="GV652" s="62"/>
      <c r="GW652" s="62"/>
      <c r="GX652" s="62"/>
      <c r="GY652" s="62"/>
      <c r="GZ652" s="62"/>
      <c r="HA652" s="62"/>
      <c r="HB652" s="62"/>
      <c r="HC652" s="62"/>
      <c r="HD652" s="62"/>
      <c r="HE652" s="62"/>
      <c r="HF652" s="62"/>
      <c r="HG652" s="62"/>
      <c r="HH652" s="62"/>
      <c r="HI652" s="62"/>
      <c r="HJ652" s="62"/>
      <c r="HK652" s="62"/>
      <c r="HL652" s="62"/>
      <c r="HM652" s="62"/>
      <c r="HN652" s="62"/>
      <c r="HO652" s="62"/>
      <c r="HP652" s="62"/>
      <c r="HQ652" s="62"/>
      <c r="HR652" s="62"/>
      <c r="HS652" s="62"/>
      <c r="HT652" s="62"/>
      <c r="HU652" s="62"/>
      <c r="HV652" s="62"/>
      <c r="HW652" s="62"/>
      <c r="HX652" s="62"/>
      <c r="HY652" s="62"/>
      <c r="HZ652" s="62"/>
      <c r="IA652" s="62"/>
      <c r="IB652" s="62"/>
      <c r="IC652" s="62"/>
      <c r="ID652" s="62"/>
      <c r="IE652" s="62"/>
      <c r="IF652" s="62"/>
      <c r="IG652" s="62"/>
      <c r="IH652" s="62"/>
      <c r="II652" s="62"/>
      <c r="IJ652" s="62"/>
      <c r="IK652" s="62"/>
      <c r="IL652" s="62"/>
      <c r="IM652" s="62"/>
      <c r="IN652" s="62"/>
      <c r="IO652" s="62"/>
      <c r="IP652" s="62"/>
      <c r="IQ652" s="62"/>
      <c r="IR652" s="62"/>
      <c r="IS652" s="62"/>
      <c r="IT652" s="62"/>
      <c r="IU652" s="62"/>
      <c r="IV652" s="62"/>
      <c r="IW652" s="62"/>
      <c r="IX652" s="62"/>
      <c r="IY652" s="62"/>
      <c r="IZ652" s="62"/>
      <c r="JA652" s="62"/>
      <c r="JB652" s="62"/>
      <c r="JC652" s="62"/>
      <c r="JD652" s="62"/>
      <c r="JE652" s="62"/>
      <c r="JF652" s="62"/>
      <c r="JG652" s="62"/>
      <c r="JH652" s="62"/>
      <c r="JI652" s="62"/>
      <c r="JJ652" s="62"/>
      <c r="JK652" s="62"/>
      <c r="JL652" s="62"/>
      <c r="JM652" s="62"/>
      <c r="JN652" s="62"/>
      <c r="JO652" s="62"/>
      <c r="JP652" s="62"/>
      <c r="JQ652" s="62"/>
      <c r="JR652" s="62"/>
      <c r="JS652" s="62"/>
      <c r="JT652" s="62"/>
      <c r="JU652" s="62"/>
      <c r="JV652" s="62"/>
      <c r="JW652" s="62"/>
      <c r="JX652" s="62"/>
      <c r="JY652" s="62"/>
      <c r="JZ652" s="62"/>
      <c r="KA652" s="62"/>
      <c r="KB652" s="62"/>
      <c r="KC652" s="62"/>
      <c r="KD652" s="62"/>
      <c r="KE652" s="62"/>
      <c r="KF652" s="62"/>
      <c r="KG652" s="62"/>
      <c r="KH652" s="62"/>
      <c r="KI652" s="62"/>
      <c r="KJ652" s="62"/>
      <c r="KK652" s="62"/>
      <c r="KL652" s="62"/>
      <c r="KM652" s="62"/>
    </row>
    <row r="653" spans="3:299" s="13" customFormat="1" x14ac:dyDescent="0.25">
      <c r="C653" s="62"/>
      <c r="D653" s="62"/>
      <c r="E653" s="62"/>
      <c r="F653" s="62"/>
      <c r="I653" s="14"/>
      <c r="J653" s="63"/>
      <c r="K653" s="14"/>
      <c r="L653" s="63"/>
      <c r="M653" s="63"/>
      <c r="Q653" s="51"/>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c r="CQ653" s="62"/>
      <c r="CR653" s="62"/>
      <c r="CS653" s="62"/>
      <c r="CT653" s="62"/>
      <c r="CU653" s="62"/>
      <c r="CV653" s="62"/>
      <c r="CW653" s="62"/>
      <c r="CX653" s="62"/>
      <c r="CY653" s="62"/>
      <c r="CZ653" s="62"/>
      <c r="DA653" s="62"/>
      <c r="DB653" s="62"/>
      <c r="DC653" s="62"/>
      <c r="DD653" s="62"/>
      <c r="DE653" s="62"/>
      <c r="DF653" s="62"/>
      <c r="DG653" s="62"/>
      <c r="DH653" s="62"/>
      <c r="DI653" s="62"/>
      <c r="DJ653" s="62"/>
      <c r="DK653" s="62"/>
      <c r="DL653" s="62"/>
      <c r="DM653" s="62"/>
      <c r="DN653" s="62"/>
      <c r="DO653" s="62"/>
      <c r="DP653" s="62"/>
      <c r="DQ653" s="62"/>
      <c r="DR653" s="62"/>
      <c r="DS653" s="62"/>
      <c r="DT653" s="62"/>
      <c r="DU653" s="62"/>
      <c r="DV653" s="62"/>
      <c r="DW653" s="62"/>
      <c r="DX653" s="62"/>
      <c r="DY653" s="62"/>
      <c r="DZ653" s="62"/>
      <c r="EA653" s="62"/>
      <c r="EB653" s="62"/>
      <c r="EC653" s="62"/>
      <c r="ED653" s="62"/>
      <c r="EE653" s="62"/>
      <c r="EF653" s="62"/>
      <c r="EG653" s="62"/>
      <c r="EH653" s="62"/>
      <c r="EI653" s="62"/>
      <c r="EJ653" s="62"/>
      <c r="EK653" s="62"/>
      <c r="EL653" s="62"/>
      <c r="EM653" s="62"/>
      <c r="EN653" s="62"/>
      <c r="EO653" s="62"/>
      <c r="EP653" s="62"/>
      <c r="EQ653" s="62"/>
      <c r="ER653" s="62"/>
      <c r="ES653" s="62"/>
      <c r="ET653" s="62"/>
      <c r="EU653" s="62"/>
      <c r="EV653" s="62"/>
      <c r="EW653" s="62"/>
      <c r="EX653" s="62"/>
      <c r="EY653" s="62"/>
      <c r="EZ653" s="62"/>
      <c r="FA653" s="62"/>
      <c r="FB653" s="62"/>
      <c r="FC653" s="62"/>
      <c r="FD653" s="62"/>
      <c r="FE653" s="62"/>
      <c r="FF653" s="62"/>
      <c r="FG653" s="62"/>
      <c r="FH653" s="62"/>
      <c r="FI653" s="62"/>
      <c r="FJ653" s="62"/>
      <c r="FK653" s="62"/>
      <c r="FL653" s="62"/>
      <c r="FM653" s="62"/>
      <c r="FN653" s="62"/>
      <c r="FO653" s="62"/>
      <c r="FP653" s="62"/>
      <c r="FQ653" s="62"/>
      <c r="FR653" s="62"/>
      <c r="FS653" s="62"/>
      <c r="FT653" s="62"/>
      <c r="FU653" s="62"/>
      <c r="FV653" s="62"/>
      <c r="FW653" s="62"/>
      <c r="FX653" s="62"/>
      <c r="FY653" s="62"/>
      <c r="FZ653" s="62"/>
      <c r="GA653" s="62"/>
      <c r="GB653" s="62"/>
      <c r="GC653" s="62"/>
      <c r="GD653" s="62"/>
      <c r="GE653" s="62"/>
      <c r="GF653" s="62"/>
      <c r="GG653" s="62"/>
      <c r="GH653" s="62"/>
      <c r="GI653" s="62"/>
      <c r="GJ653" s="62"/>
      <c r="GK653" s="62"/>
      <c r="GL653" s="62"/>
      <c r="GM653" s="62"/>
      <c r="GN653" s="62"/>
      <c r="GO653" s="62"/>
      <c r="GP653" s="62"/>
      <c r="GQ653" s="62"/>
      <c r="GR653" s="62"/>
      <c r="GS653" s="62"/>
      <c r="GT653" s="62"/>
      <c r="GU653" s="62"/>
      <c r="GV653" s="62"/>
      <c r="GW653" s="62"/>
      <c r="GX653" s="62"/>
      <c r="GY653" s="62"/>
      <c r="GZ653" s="62"/>
      <c r="HA653" s="62"/>
      <c r="HB653" s="62"/>
      <c r="HC653" s="62"/>
      <c r="HD653" s="62"/>
      <c r="HE653" s="62"/>
      <c r="HF653" s="62"/>
      <c r="HG653" s="62"/>
      <c r="HH653" s="62"/>
      <c r="HI653" s="62"/>
      <c r="HJ653" s="62"/>
      <c r="HK653" s="62"/>
      <c r="HL653" s="62"/>
      <c r="HM653" s="62"/>
      <c r="HN653" s="62"/>
      <c r="HO653" s="62"/>
      <c r="HP653" s="62"/>
      <c r="HQ653" s="62"/>
      <c r="HR653" s="62"/>
      <c r="HS653" s="62"/>
      <c r="HT653" s="62"/>
      <c r="HU653" s="62"/>
      <c r="HV653" s="62"/>
      <c r="HW653" s="62"/>
      <c r="HX653" s="62"/>
      <c r="HY653" s="62"/>
      <c r="HZ653" s="62"/>
      <c r="IA653" s="62"/>
      <c r="IB653" s="62"/>
      <c r="IC653" s="62"/>
      <c r="ID653" s="62"/>
      <c r="IE653" s="62"/>
      <c r="IF653" s="62"/>
      <c r="IG653" s="62"/>
      <c r="IH653" s="62"/>
      <c r="II653" s="62"/>
      <c r="IJ653" s="62"/>
      <c r="IK653" s="62"/>
      <c r="IL653" s="62"/>
      <c r="IM653" s="62"/>
      <c r="IN653" s="62"/>
      <c r="IO653" s="62"/>
      <c r="IP653" s="62"/>
      <c r="IQ653" s="62"/>
      <c r="IR653" s="62"/>
      <c r="IS653" s="62"/>
      <c r="IT653" s="62"/>
      <c r="IU653" s="62"/>
      <c r="IV653" s="62"/>
      <c r="IW653" s="62"/>
      <c r="IX653" s="62"/>
      <c r="IY653" s="62"/>
      <c r="IZ653" s="62"/>
      <c r="JA653" s="62"/>
      <c r="JB653" s="62"/>
      <c r="JC653" s="62"/>
      <c r="JD653" s="62"/>
      <c r="JE653" s="62"/>
      <c r="JF653" s="62"/>
      <c r="JG653" s="62"/>
      <c r="JH653" s="62"/>
      <c r="JI653" s="62"/>
      <c r="JJ653" s="62"/>
      <c r="JK653" s="62"/>
      <c r="JL653" s="62"/>
      <c r="JM653" s="62"/>
      <c r="JN653" s="62"/>
      <c r="JO653" s="62"/>
      <c r="JP653" s="62"/>
      <c r="JQ653" s="62"/>
      <c r="JR653" s="62"/>
      <c r="JS653" s="62"/>
      <c r="JT653" s="62"/>
      <c r="JU653" s="62"/>
      <c r="JV653" s="62"/>
      <c r="JW653" s="62"/>
      <c r="JX653" s="62"/>
      <c r="JY653" s="62"/>
      <c r="JZ653" s="62"/>
      <c r="KA653" s="62"/>
      <c r="KB653" s="62"/>
      <c r="KC653" s="62"/>
      <c r="KD653" s="62"/>
      <c r="KE653" s="62"/>
      <c r="KF653" s="62"/>
      <c r="KG653" s="62"/>
      <c r="KH653" s="62"/>
      <c r="KI653" s="62"/>
      <c r="KJ653" s="62"/>
      <c r="KK653" s="62"/>
      <c r="KL653" s="62"/>
      <c r="KM653" s="62"/>
    </row>
    <row r="654" spans="3:299" s="13" customFormat="1" x14ac:dyDescent="0.25">
      <c r="C654" s="62"/>
      <c r="D654" s="62"/>
      <c r="E654" s="62"/>
      <c r="F654" s="62"/>
      <c r="I654" s="14"/>
      <c r="J654" s="63"/>
      <c r="K654" s="14"/>
      <c r="L654" s="63"/>
      <c r="M654" s="63"/>
      <c r="Q654" s="51"/>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c r="CQ654" s="62"/>
      <c r="CR654" s="62"/>
      <c r="CS654" s="62"/>
      <c r="CT654" s="62"/>
      <c r="CU654" s="62"/>
      <c r="CV654" s="62"/>
      <c r="CW654" s="62"/>
      <c r="CX654" s="62"/>
      <c r="CY654" s="62"/>
      <c r="CZ654" s="62"/>
      <c r="DA654" s="62"/>
      <c r="DB654" s="62"/>
      <c r="DC654" s="62"/>
      <c r="DD654" s="62"/>
      <c r="DE654" s="62"/>
      <c r="DF654" s="62"/>
      <c r="DG654" s="62"/>
      <c r="DH654" s="62"/>
      <c r="DI654" s="62"/>
      <c r="DJ654" s="62"/>
      <c r="DK654" s="62"/>
      <c r="DL654" s="62"/>
      <c r="DM654" s="62"/>
      <c r="DN654" s="62"/>
      <c r="DO654" s="62"/>
      <c r="DP654" s="62"/>
      <c r="DQ654" s="62"/>
      <c r="DR654" s="62"/>
      <c r="DS654" s="62"/>
      <c r="DT654" s="62"/>
      <c r="DU654" s="62"/>
      <c r="DV654" s="62"/>
      <c r="DW654" s="62"/>
      <c r="DX654" s="62"/>
      <c r="DY654" s="62"/>
      <c r="DZ654" s="62"/>
      <c r="EA654" s="62"/>
      <c r="EB654" s="62"/>
      <c r="EC654" s="62"/>
      <c r="ED654" s="62"/>
      <c r="EE654" s="62"/>
      <c r="EF654" s="62"/>
      <c r="EG654" s="62"/>
      <c r="EH654" s="62"/>
      <c r="EI654" s="62"/>
      <c r="EJ654" s="62"/>
      <c r="EK654" s="62"/>
      <c r="EL654" s="62"/>
      <c r="EM654" s="62"/>
      <c r="EN654" s="62"/>
      <c r="EO654" s="62"/>
      <c r="EP654" s="62"/>
      <c r="EQ654" s="62"/>
      <c r="ER654" s="62"/>
      <c r="ES654" s="62"/>
      <c r="ET654" s="62"/>
      <c r="EU654" s="62"/>
      <c r="EV654" s="62"/>
      <c r="EW654" s="62"/>
      <c r="EX654" s="62"/>
      <c r="EY654" s="62"/>
      <c r="EZ654" s="62"/>
      <c r="FA654" s="62"/>
      <c r="FB654" s="62"/>
      <c r="FC654" s="62"/>
      <c r="FD654" s="62"/>
      <c r="FE654" s="62"/>
      <c r="FF654" s="62"/>
      <c r="FG654" s="62"/>
      <c r="FH654" s="62"/>
      <c r="FI654" s="62"/>
      <c r="FJ654" s="62"/>
      <c r="FK654" s="62"/>
      <c r="FL654" s="62"/>
      <c r="FM654" s="62"/>
      <c r="FN654" s="62"/>
      <c r="FO654" s="62"/>
      <c r="FP654" s="62"/>
      <c r="FQ654" s="62"/>
      <c r="FR654" s="62"/>
      <c r="FS654" s="62"/>
      <c r="FT654" s="62"/>
      <c r="FU654" s="62"/>
      <c r="FV654" s="62"/>
      <c r="FW654" s="62"/>
      <c r="FX654" s="62"/>
      <c r="FY654" s="62"/>
      <c r="FZ654" s="62"/>
      <c r="GA654" s="62"/>
      <c r="GB654" s="62"/>
      <c r="GC654" s="62"/>
      <c r="GD654" s="62"/>
      <c r="GE654" s="62"/>
      <c r="GF654" s="62"/>
      <c r="GG654" s="62"/>
      <c r="GH654" s="62"/>
      <c r="GI654" s="62"/>
      <c r="GJ654" s="62"/>
      <c r="GK654" s="62"/>
      <c r="GL654" s="62"/>
      <c r="GM654" s="62"/>
      <c r="GN654" s="62"/>
      <c r="GO654" s="62"/>
      <c r="GP654" s="62"/>
      <c r="GQ654" s="62"/>
      <c r="GR654" s="62"/>
      <c r="GS654" s="62"/>
      <c r="GT654" s="62"/>
      <c r="GU654" s="62"/>
      <c r="GV654" s="62"/>
      <c r="GW654" s="62"/>
      <c r="GX654" s="62"/>
      <c r="GY654" s="62"/>
      <c r="GZ654" s="62"/>
      <c r="HA654" s="62"/>
      <c r="HB654" s="62"/>
      <c r="HC654" s="62"/>
      <c r="HD654" s="62"/>
      <c r="HE654" s="62"/>
      <c r="HF654" s="62"/>
      <c r="HG654" s="62"/>
      <c r="HH654" s="62"/>
      <c r="HI654" s="62"/>
      <c r="HJ654" s="62"/>
      <c r="HK654" s="62"/>
      <c r="HL654" s="62"/>
      <c r="HM654" s="62"/>
      <c r="HN654" s="62"/>
      <c r="HO654" s="62"/>
      <c r="HP654" s="62"/>
      <c r="HQ654" s="62"/>
      <c r="HR654" s="62"/>
      <c r="HS654" s="62"/>
      <c r="HT654" s="62"/>
      <c r="HU654" s="62"/>
      <c r="HV654" s="62"/>
      <c r="HW654" s="62"/>
      <c r="HX654" s="62"/>
      <c r="HY654" s="62"/>
      <c r="HZ654" s="62"/>
      <c r="IA654" s="62"/>
      <c r="IB654" s="62"/>
      <c r="IC654" s="62"/>
      <c r="ID654" s="62"/>
      <c r="IE654" s="62"/>
      <c r="IF654" s="62"/>
      <c r="IG654" s="62"/>
      <c r="IH654" s="62"/>
      <c r="II654" s="62"/>
      <c r="IJ654" s="62"/>
      <c r="IK654" s="62"/>
      <c r="IL654" s="62"/>
      <c r="IM654" s="62"/>
      <c r="IN654" s="62"/>
      <c r="IO654" s="62"/>
      <c r="IP654" s="62"/>
      <c r="IQ654" s="62"/>
      <c r="IR654" s="62"/>
      <c r="IS654" s="62"/>
      <c r="IT654" s="62"/>
      <c r="IU654" s="62"/>
      <c r="IV654" s="62"/>
      <c r="IW654" s="62"/>
      <c r="IX654" s="62"/>
      <c r="IY654" s="62"/>
      <c r="IZ654" s="62"/>
      <c r="JA654" s="62"/>
      <c r="JB654" s="62"/>
      <c r="JC654" s="62"/>
      <c r="JD654" s="62"/>
      <c r="JE654" s="62"/>
      <c r="JF654" s="62"/>
      <c r="JG654" s="62"/>
      <c r="JH654" s="62"/>
      <c r="JI654" s="62"/>
      <c r="JJ654" s="62"/>
      <c r="JK654" s="62"/>
      <c r="JL654" s="62"/>
      <c r="JM654" s="62"/>
      <c r="JN654" s="62"/>
      <c r="JO654" s="62"/>
      <c r="JP654" s="62"/>
      <c r="JQ654" s="62"/>
      <c r="JR654" s="62"/>
      <c r="JS654" s="62"/>
      <c r="JT654" s="62"/>
      <c r="JU654" s="62"/>
      <c r="JV654" s="62"/>
      <c r="JW654" s="62"/>
      <c r="JX654" s="62"/>
      <c r="JY654" s="62"/>
      <c r="JZ654" s="62"/>
      <c r="KA654" s="62"/>
      <c r="KB654" s="62"/>
      <c r="KC654" s="62"/>
      <c r="KD654" s="62"/>
      <c r="KE654" s="62"/>
      <c r="KF654" s="62"/>
      <c r="KG654" s="62"/>
      <c r="KH654" s="62"/>
      <c r="KI654" s="62"/>
      <c r="KJ654" s="62"/>
      <c r="KK654" s="62"/>
      <c r="KL654" s="62"/>
      <c r="KM654" s="62"/>
    </row>
    <row r="655" spans="3:299" s="13" customFormat="1" x14ac:dyDescent="0.25">
      <c r="C655" s="62"/>
      <c r="D655" s="62"/>
      <c r="E655" s="62"/>
      <c r="F655" s="62"/>
      <c r="I655" s="14"/>
      <c r="J655" s="63"/>
      <c r="K655" s="14"/>
      <c r="L655" s="63"/>
      <c r="M655" s="63"/>
      <c r="Q655" s="51"/>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c r="CQ655" s="62"/>
      <c r="CR655" s="62"/>
      <c r="CS655" s="62"/>
      <c r="CT655" s="62"/>
      <c r="CU655" s="62"/>
      <c r="CV655" s="62"/>
      <c r="CW655" s="62"/>
      <c r="CX655" s="62"/>
      <c r="CY655" s="62"/>
      <c r="CZ655" s="62"/>
      <c r="DA655" s="62"/>
      <c r="DB655" s="62"/>
      <c r="DC655" s="62"/>
      <c r="DD655" s="62"/>
      <c r="DE655" s="62"/>
      <c r="DF655" s="62"/>
      <c r="DG655" s="62"/>
      <c r="DH655" s="62"/>
      <c r="DI655" s="62"/>
      <c r="DJ655" s="62"/>
      <c r="DK655" s="62"/>
      <c r="DL655" s="62"/>
      <c r="DM655" s="62"/>
      <c r="DN655" s="62"/>
      <c r="DO655" s="62"/>
      <c r="DP655" s="62"/>
      <c r="DQ655" s="62"/>
      <c r="DR655" s="62"/>
      <c r="DS655" s="62"/>
      <c r="DT655" s="62"/>
      <c r="DU655" s="62"/>
      <c r="DV655" s="62"/>
      <c r="DW655" s="62"/>
      <c r="DX655" s="62"/>
      <c r="DY655" s="62"/>
      <c r="DZ655" s="62"/>
      <c r="EA655" s="62"/>
      <c r="EB655" s="62"/>
      <c r="EC655" s="62"/>
      <c r="ED655" s="62"/>
      <c r="EE655" s="62"/>
      <c r="EF655" s="62"/>
      <c r="EG655" s="62"/>
      <c r="EH655" s="62"/>
      <c r="EI655" s="62"/>
      <c r="EJ655" s="62"/>
      <c r="EK655" s="62"/>
      <c r="EL655" s="62"/>
      <c r="EM655" s="62"/>
      <c r="EN655" s="62"/>
      <c r="EO655" s="62"/>
      <c r="EP655" s="62"/>
      <c r="EQ655" s="62"/>
      <c r="ER655" s="62"/>
      <c r="ES655" s="62"/>
      <c r="ET655" s="62"/>
      <c r="EU655" s="62"/>
      <c r="EV655" s="62"/>
      <c r="EW655" s="62"/>
      <c r="EX655" s="62"/>
      <c r="EY655" s="62"/>
      <c r="EZ655" s="62"/>
      <c r="FA655" s="62"/>
      <c r="FB655" s="62"/>
      <c r="FC655" s="62"/>
      <c r="FD655" s="62"/>
      <c r="FE655" s="62"/>
      <c r="FF655" s="62"/>
      <c r="FG655" s="62"/>
      <c r="FH655" s="62"/>
      <c r="FI655" s="62"/>
      <c r="FJ655" s="62"/>
      <c r="FK655" s="62"/>
      <c r="FL655" s="62"/>
      <c r="FM655" s="62"/>
      <c r="FN655" s="62"/>
      <c r="FO655" s="62"/>
      <c r="FP655" s="62"/>
      <c r="FQ655" s="62"/>
      <c r="FR655" s="62"/>
      <c r="FS655" s="62"/>
      <c r="FT655" s="62"/>
      <c r="FU655" s="62"/>
      <c r="FV655" s="62"/>
      <c r="FW655" s="62"/>
      <c r="FX655" s="62"/>
      <c r="FY655" s="62"/>
      <c r="FZ655" s="62"/>
      <c r="GA655" s="62"/>
      <c r="GB655" s="62"/>
      <c r="GC655" s="62"/>
      <c r="GD655" s="62"/>
      <c r="GE655" s="62"/>
      <c r="GF655" s="62"/>
      <c r="GG655" s="62"/>
      <c r="GH655" s="62"/>
      <c r="GI655" s="62"/>
      <c r="GJ655" s="62"/>
      <c r="GK655" s="62"/>
      <c r="GL655" s="62"/>
      <c r="GM655" s="62"/>
      <c r="GN655" s="62"/>
      <c r="GO655" s="62"/>
      <c r="GP655" s="62"/>
      <c r="GQ655" s="62"/>
      <c r="GR655" s="62"/>
      <c r="GS655" s="62"/>
      <c r="GT655" s="62"/>
      <c r="GU655" s="62"/>
      <c r="GV655" s="62"/>
      <c r="GW655" s="62"/>
      <c r="GX655" s="62"/>
      <c r="GY655" s="62"/>
      <c r="GZ655" s="62"/>
      <c r="HA655" s="62"/>
      <c r="HB655" s="62"/>
      <c r="HC655" s="62"/>
      <c r="HD655" s="62"/>
      <c r="HE655" s="62"/>
      <c r="HF655" s="62"/>
      <c r="HG655" s="62"/>
      <c r="HH655" s="62"/>
      <c r="HI655" s="62"/>
      <c r="HJ655" s="62"/>
      <c r="HK655" s="62"/>
      <c r="HL655" s="62"/>
      <c r="HM655" s="62"/>
      <c r="HN655" s="62"/>
      <c r="HO655" s="62"/>
      <c r="HP655" s="62"/>
      <c r="HQ655" s="62"/>
      <c r="HR655" s="62"/>
      <c r="HS655" s="62"/>
      <c r="HT655" s="62"/>
      <c r="HU655" s="62"/>
      <c r="HV655" s="62"/>
      <c r="HW655" s="62"/>
      <c r="HX655" s="62"/>
      <c r="HY655" s="62"/>
      <c r="HZ655" s="62"/>
      <c r="IA655" s="62"/>
      <c r="IB655" s="62"/>
      <c r="IC655" s="62"/>
      <c r="ID655" s="62"/>
      <c r="IE655" s="62"/>
      <c r="IF655" s="62"/>
      <c r="IG655" s="62"/>
      <c r="IH655" s="62"/>
      <c r="II655" s="62"/>
      <c r="IJ655" s="62"/>
      <c r="IK655" s="62"/>
      <c r="IL655" s="62"/>
      <c r="IM655" s="62"/>
      <c r="IN655" s="62"/>
      <c r="IO655" s="62"/>
      <c r="IP655" s="62"/>
      <c r="IQ655" s="62"/>
      <c r="IR655" s="62"/>
      <c r="IS655" s="62"/>
      <c r="IT655" s="62"/>
      <c r="IU655" s="62"/>
      <c r="IV655" s="62"/>
      <c r="IW655" s="62"/>
      <c r="IX655" s="62"/>
      <c r="IY655" s="62"/>
      <c r="IZ655" s="62"/>
      <c r="JA655" s="62"/>
      <c r="JB655" s="62"/>
      <c r="JC655" s="62"/>
      <c r="JD655" s="62"/>
      <c r="JE655" s="62"/>
      <c r="JF655" s="62"/>
      <c r="JG655" s="62"/>
      <c r="JH655" s="62"/>
      <c r="JI655" s="62"/>
      <c r="JJ655" s="62"/>
      <c r="JK655" s="62"/>
      <c r="JL655" s="62"/>
      <c r="JM655" s="62"/>
      <c r="JN655" s="62"/>
      <c r="JO655" s="62"/>
      <c r="JP655" s="62"/>
      <c r="JQ655" s="62"/>
      <c r="JR655" s="62"/>
      <c r="JS655" s="62"/>
      <c r="JT655" s="62"/>
      <c r="JU655" s="62"/>
      <c r="JV655" s="62"/>
      <c r="JW655" s="62"/>
      <c r="JX655" s="62"/>
      <c r="JY655" s="62"/>
      <c r="JZ655" s="62"/>
      <c r="KA655" s="62"/>
      <c r="KB655" s="62"/>
      <c r="KC655" s="62"/>
      <c r="KD655" s="62"/>
      <c r="KE655" s="62"/>
      <c r="KF655" s="62"/>
      <c r="KG655" s="62"/>
      <c r="KH655" s="62"/>
      <c r="KI655" s="62"/>
      <c r="KJ655" s="62"/>
      <c r="KK655" s="62"/>
      <c r="KL655" s="62"/>
      <c r="KM655" s="62"/>
    </row>
  </sheetData>
  <sortState ref="J70:O95">
    <sortCondition ref="L70:L95"/>
  </sortState>
  <mergeCells count="8">
    <mergeCell ref="R74:U75"/>
    <mergeCell ref="R65:U66"/>
    <mergeCell ref="V65:V66"/>
    <mergeCell ref="R67:U67"/>
    <mergeCell ref="G44:H44"/>
    <mergeCell ref="C9:D10"/>
    <mergeCell ref="B6:D6"/>
    <mergeCell ref="E10:F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vt:lpstr>
      <vt:lpstr>1. Site Info &amp; BMP(s) Selected</vt:lpstr>
      <vt:lpstr>2. Hydrologic Soil Group and CN</vt:lpstr>
      <vt:lpstr>3. Dissolved Phosphorus Load</vt:lpstr>
      <vt:lpstr>4. Rainfall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Klang</dc:creator>
  <cp:lastModifiedBy>Windows User</cp:lastModifiedBy>
  <cp:lastPrinted>2017-01-26T16:51:34Z</cp:lastPrinted>
  <dcterms:created xsi:type="dcterms:W3CDTF">2016-12-01T15:52:29Z</dcterms:created>
  <dcterms:modified xsi:type="dcterms:W3CDTF">2017-07-20T18:18:03Z</dcterms:modified>
</cp:coreProperties>
</file>